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Produktiver_Output\Webseiten\affenspass\artikelbilder\20200315_Parteimitgliedschaft_Beitrag\"/>
    </mc:Choice>
  </mc:AlternateContent>
  <xr:revisionPtr revIDLastSave="0" documentId="13_ncr:1_{79C72E57-7676-4D9E-8A50-290AB2B7B6ED}" xr6:coauthVersionLast="45" xr6:coauthVersionMax="45" xr10:uidLastSave="{00000000-0000-0000-0000-000000000000}"/>
  <bookViews>
    <workbookView xWindow="-120" yWindow="-120" windowWidth="25440" windowHeight="15540" xr2:uid="{413FD1AD-80B7-44CE-B1F3-14ED356F6AD3}"/>
  </bookViews>
  <sheets>
    <sheet name="Diagramm1" sheetId="2" r:id="rId1"/>
    <sheet name="Diagramm2" sheetId="3" r:id="rId2"/>
    <sheet name="Daten"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9" i="1"/>
  <c r="H8" i="1"/>
  <c r="H7" i="1"/>
  <c r="H6" i="1"/>
  <c r="H5" i="1"/>
  <c r="E9" i="1"/>
  <c r="E8" i="1"/>
  <c r="E7" i="1"/>
  <c r="E6" i="1"/>
  <c r="E5" i="1"/>
  <c r="E10" i="1"/>
  <c r="AF8" i="1" l="1"/>
  <c r="AA17" i="1" l="1"/>
  <c r="Y17" i="1"/>
  <c r="D5" i="1"/>
  <c r="T18" i="1"/>
  <c r="T19" i="1"/>
  <c r="T20" i="1"/>
  <c r="T21" i="1"/>
  <c r="T17" i="1"/>
  <c r="D6" i="1" s="1"/>
  <c r="V18" i="1"/>
  <c r="V19" i="1"/>
  <c r="V20" i="1"/>
  <c r="V21" i="1"/>
  <c r="V17" i="1"/>
  <c r="F9" i="1"/>
  <c r="G9" i="1"/>
  <c r="I9" i="1"/>
  <c r="J9" i="1"/>
  <c r="K9" i="1"/>
  <c r="L9" i="1"/>
  <c r="M9" i="1"/>
  <c r="N9" i="1"/>
  <c r="O9" i="1"/>
  <c r="P9" i="1"/>
  <c r="Q9" i="1"/>
  <c r="R9" i="1"/>
  <c r="S9" i="1"/>
  <c r="T9" i="1"/>
  <c r="U9" i="1"/>
  <c r="V9" i="1"/>
  <c r="W9" i="1"/>
  <c r="X9" i="1"/>
  <c r="Y9" i="1"/>
  <c r="Z9" i="1"/>
  <c r="AA9" i="1"/>
  <c r="AB9" i="1"/>
  <c r="AC9" i="1"/>
  <c r="AD9" i="1"/>
  <c r="AE9" i="1"/>
  <c r="AF9" i="1"/>
  <c r="D9" i="1"/>
  <c r="D7" i="1"/>
  <c r="D8" i="1"/>
  <c r="AF10" i="1"/>
  <c r="AA10" i="1"/>
  <c r="AB10" i="1"/>
  <c r="AC10" i="1"/>
  <c r="AD10" i="1"/>
  <c r="AE10" i="1"/>
  <c r="Z10" i="1"/>
  <c r="F10" i="1"/>
  <c r="G10" i="1"/>
  <c r="I10" i="1"/>
  <c r="J10" i="1"/>
  <c r="K10" i="1"/>
  <c r="L10" i="1"/>
  <c r="M10" i="1"/>
  <c r="N10" i="1"/>
  <c r="O10" i="1"/>
  <c r="P10" i="1"/>
  <c r="Q10" i="1"/>
  <c r="R10" i="1"/>
  <c r="S10" i="1"/>
  <c r="T10" i="1"/>
  <c r="U10" i="1"/>
  <c r="V10" i="1"/>
  <c r="W10" i="1"/>
  <c r="X10" i="1"/>
  <c r="Y10" i="1"/>
  <c r="D10" i="1"/>
  <c r="E4" i="1"/>
  <c r="F4" i="1" l="1"/>
  <c r="F6" i="1" l="1"/>
  <c r="F5" i="1"/>
  <c r="F7" i="1"/>
  <c r="G4" i="1"/>
  <c r="F8" i="1"/>
  <c r="G5" i="1" l="1"/>
  <c r="G7" i="1"/>
  <c r="G6" i="1"/>
  <c r="H4" i="1"/>
  <c r="G8" i="1"/>
  <c r="I4" i="1" l="1"/>
  <c r="I7" i="1" l="1"/>
  <c r="I5" i="1"/>
  <c r="I6" i="1"/>
  <c r="J4" i="1"/>
  <c r="I8" i="1"/>
  <c r="J6" i="1" l="1"/>
  <c r="J5" i="1"/>
  <c r="J7" i="1"/>
  <c r="K4" i="1"/>
  <c r="J8" i="1"/>
  <c r="K6" i="1" l="1"/>
  <c r="K5" i="1"/>
  <c r="K7" i="1"/>
  <c r="L4" i="1"/>
  <c r="K8" i="1"/>
  <c r="L7" i="1" l="1"/>
  <c r="L6" i="1"/>
  <c r="L5" i="1"/>
  <c r="M4" i="1"/>
  <c r="L8" i="1"/>
  <c r="M6" i="1" l="1"/>
  <c r="M5" i="1"/>
  <c r="M7" i="1"/>
  <c r="N4" i="1"/>
  <c r="M8" i="1"/>
  <c r="N6" i="1" l="1"/>
  <c r="N5" i="1"/>
  <c r="N7" i="1"/>
  <c r="O4" i="1"/>
  <c r="N8" i="1"/>
  <c r="O5" i="1" l="1"/>
  <c r="O6" i="1"/>
  <c r="O7" i="1"/>
  <c r="P4" i="1"/>
  <c r="O8" i="1"/>
  <c r="P7" i="1" l="1"/>
  <c r="P6" i="1"/>
  <c r="P8" i="1"/>
  <c r="P5" i="1"/>
  <c r="Q4" i="1"/>
  <c r="Q7" i="1" l="1"/>
  <c r="Q6" i="1"/>
  <c r="Q5" i="1"/>
  <c r="R4" i="1"/>
  <c r="Q8" i="1"/>
  <c r="R5" i="1" l="1"/>
  <c r="R7" i="1"/>
  <c r="R6" i="1"/>
  <c r="S4" i="1"/>
  <c r="R8" i="1"/>
  <c r="S6" i="1" l="1"/>
  <c r="S5" i="1"/>
  <c r="S7" i="1"/>
  <c r="T4" i="1"/>
  <c r="S8" i="1"/>
  <c r="T7" i="1" l="1"/>
  <c r="T6" i="1"/>
  <c r="T5" i="1"/>
  <c r="U4" i="1"/>
  <c r="T8" i="1"/>
  <c r="U7" i="1" l="1"/>
  <c r="U5" i="1"/>
  <c r="U6" i="1"/>
  <c r="V4" i="1"/>
  <c r="U8" i="1"/>
  <c r="V5" i="1" l="1"/>
  <c r="V7" i="1"/>
  <c r="V6" i="1"/>
  <c r="W4" i="1"/>
  <c r="V8" i="1"/>
  <c r="W6" i="1" l="1"/>
  <c r="W5" i="1"/>
  <c r="W7" i="1"/>
  <c r="X4" i="1"/>
  <c r="W8" i="1"/>
  <c r="X6" i="1" l="1"/>
  <c r="X5" i="1"/>
  <c r="X7" i="1"/>
  <c r="Y4" i="1"/>
  <c r="X8" i="1"/>
  <c r="Y7" i="1" l="1"/>
  <c r="Y5" i="1"/>
  <c r="Y6" i="1"/>
  <c r="Z4" i="1"/>
  <c r="Y8" i="1"/>
  <c r="Z5" i="1" l="1"/>
  <c r="Z7" i="1"/>
  <c r="Z6" i="1"/>
  <c r="AA4" i="1"/>
  <c r="Z8" i="1"/>
  <c r="AA6" i="1" l="1"/>
  <c r="AA5" i="1"/>
  <c r="AA7" i="1"/>
  <c r="AB4" i="1"/>
  <c r="AA8" i="1"/>
  <c r="AB6" i="1" l="1"/>
  <c r="AB7" i="1"/>
  <c r="AB5" i="1"/>
  <c r="AC4" i="1"/>
  <c r="AB8" i="1"/>
  <c r="AC7" i="1" l="1"/>
  <c r="AC6" i="1"/>
  <c r="AC5" i="1"/>
  <c r="AD4" i="1"/>
  <c r="AC8" i="1"/>
  <c r="AD5" i="1" l="1"/>
  <c r="AD6" i="1"/>
  <c r="AD7" i="1"/>
  <c r="AE4" i="1"/>
  <c r="AD8" i="1"/>
  <c r="AE6" i="1" l="1"/>
  <c r="AE5" i="1"/>
  <c r="AE7" i="1"/>
  <c r="AF4" i="1"/>
  <c r="AE8" i="1"/>
  <c r="AF7" i="1" l="1"/>
  <c r="AF6" i="1"/>
  <c r="AF5" i="1"/>
</calcChain>
</file>

<file path=xl/sharedStrings.xml><?xml version="1.0" encoding="utf-8"?>
<sst xmlns="http://schemas.openxmlformats.org/spreadsheetml/2006/main" count="112" uniqueCount="98">
  <si>
    <t>CDU</t>
  </si>
  <si>
    <t>CSU</t>
  </si>
  <si>
    <t>SPD</t>
  </si>
  <si>
    <t>GRÜNE</t>
  </si>
  <si>
    <t>FDP</t>
  </si>
  <si>
    <t>LINKE</t>
  </si>
  <si>
    <t>AfD</t>
  </si>
  <si>
    <t>Nettogehalt</t>
  </si>
  <si>
    <t>Bruttogehalt</t>
  </si>
  <si>
    <t>Brutto-Gehalt/Monat</t>
  </si>
  <si>
    <t>Min. Beitrag/Monat</t>
  </si>
  <si>
    <t>bis € 2400</t>
  </si>
  <si>
    <t>€ 2.401 bis € 3.600</t>
  </si>
  <si>
    <t>€ 3.601 bis € 4.800</t>
  </si>
  <si>
    <t>über € 4.800</t>
  </si>
  <si>
    <t>https://mitgliedwerden.fdp.de/fragen-und-antworten-zur-mitgliedschaft</t>
  </si>
  <si>
    <t>März 2020</t>
  </si>
  <si>
    <t>https://www.cdu.de/artikel/fragen-und-antworten-zur-mitgliedschaft</t>
  </si>
  <si>
    <t>Ortsverbände kommen auf Antrag reduzieren</t>
  </si>
  <si>
    <t>auf Antrag 5 Euro</t>
  </si>
  <si>
    <t>6</t>
  </si>
  <si>
    <t xml:space="preserve">monatlichen Bruttoeinkommen </t>
  </si>
  <si>
    <t>mindestens 2.500</t>
  </si>
  <si>
    <t>15</t>
  </si>
  <si>
    <t>mindestens 4.000</t>
  </si>
  <si>
    <t>25</t>
  </si>
  <si>
    <t>mindestens 6.000</t>
  </si>
  <si>
    <t>50</t>
  </si>
  <si>
    <t>Monatliche Einkünfte und Bezüge in Euro</t>
  </si>
  <si>
    <t>Monatlicher Beitrag in Euro</t>
  </si>
  <si>
    <t>Mitglieder ohne Einkommen und Transferleistungsbeziehende*</t>
  </si>
  <si>
    <t>bis 500</t>
  </si>
  <si>
    <t>über 500 bis 600</t>
  </si>
  <si>
    <t>über 600 bis 700</t>
  </si>
  <si>
    <t>über 700 bis 800</t>
  </si>
  <si>
    <t>über 800 bis 900</t>
  </si>
  <si>
    <t>über 900 bis 1000</t>
  </si>
  <si>
    <t>über 1000 bis 1100</t>
  </si>
  <si>
    <t>über 1100 bis 1300</t>
  </si>
  <si>
    <t>über 1300 bis 1500</t>
  </si>
  <si>
    <t>über 1500 bis 1700</t>
  </si>
  <si>
    <t>über 1700 bis 1900</t>
  </si>
  <si>
    <t>über 1900 bis 2100</t>
  </si>
  <si>
    <t>über 2100 bis 2300</t>
  </si>
  <si>
    <t>über 2300 bis 2500</t>
  </si>
  <si>
    <t>DIE LINKE</t>
  </si>
  <si>
    <t>netto</t>
  </si>
  <si>
    <t>4 Prozent des Nettoeinkommens</t>
  </si>
  <si>
    <t>https://archiv2017.die-linke.de/partei/dokumente/bundesfinanzordnung-der-partei-die-linke/beitragstabelle/</t>
  </si>
  <si>
    <t>2020 März</t>
  </si>
  <si>
    <t>FDP-Beitrag</t>
  </si>
  <si>
    <t>Brutto</t>
  </si>
  <si>
    <t>CDU-Beitrag</t>
  </si>
  <si>
    <t>Netto</t>
  </si>
  <si>
    <t>Linke-Beitrag</t>
  </si>
  <si>
    <t xml:space="preserve">Brutto Netto Rechner: </t>
  </si>
  <si>
    <t>https://www.brutto-netto-rechner.info/</t>
  </si>
  <si>
    <t>2020</t>
  </si>
  <si>
    <t>klasse3</t>
  </si>
  <si>
    <t>kirche</t>
  </si>
  <si>
    <t>bawü</t>
  </si>
  <si>
    <t>kinder0</t>
  </si>
  <si>
    <t>gesetzlich</t>
  </si>
  <si>
    <t>kv0-9</t>
  </si>
  <si>
    <t>Wie viel bleibt Netto von meinem Gehalt / Lohn übrig, nach Abzug aller Abgaben und Steuern?</t>
  </si>
  <si>
    <t>manuell4%</t>
  </si>
  <si>
    <t>Richtwert: 0,5 Prozent Ihres monatlichen Bruttoeinkommens</t>
  </si>
  <si>
    <t>darüber satzungsgemäß:</t>
  </si>
  <si>
    <t>https://www.spd.de/unterstuetzen/mitglied-werden/</t>
  </si>
  <si>
    <t>Der Parteitag der SPD hat zuletzt im Dezember 2011 die Mitgliedsbeiträge wie folgt festgelegt:</t>
  </si>
  <si>
    <t>Der monatliche Mitgliedsbeitrag für Mitglieder mit steuerpflichtigem Einkommen beträgt mindestens 5,00 Euro. Jedes Mitglied wählt im Rahmen seines Einkommens eine Beitragsstufe:</t>
  </si>
  <si>
    <t>SPD-Beitrag</t>
  </si>
  <si>
    <t>Grüne</t>
  </si>
  <si>
    <t>vom netto 1%</t>
  </si>
  <si>
    <t>https://www.gruene.de/mitglied-werden</t>
  </si>
  <si>
    <t>https://www.csu.de/common/csu/content/csu/hauptnavigation/partei/satzung/20171215_Satzung.pdf</t>
  </si>
  <si>
    <t xml:space="preserve">§ 1  Höhe der Mitgliedsbeiträge (1)  1Der Basisbeitrag (Mindestbeitrag) beträgt 70,– Euro pro Jahr. 2Auf Antrag eines Mitglieds mit einem jährlichen Einkommen bis zum steuerlichen Grundfreibetrag wird der Mindestbeitrag auf 50,– Euro pro Jahr ermäßigt. 3Mitglieder mit einem jährlichen Bruttoeinkommen ab 40.000,– Euro sollen freiwillig einen Beitrag von 120,– Euro </t>
  </si>
  <si>
    <t xml:space="preserve"> pro Jahr, Mitglieder mit einem jährlichen Bruttoeinkommen ab 60.000,– Euro sollen freiwillig einen Beitrag von 200,– Euro pro Jahr entrichten; andere Beiträge ober- halb von 70,– Euro sind möglich. 4Ein Bezirksverband kann durch Beschluss des Bezirks- parteitags für seine Mitglieder einen höheren Mindestbeitrag beschließen.</t>
  </si>
  <si>
    <t>CSU Jahresbeitrag</t>
  </si>
  <si>
    <t>Monat</t>
  </si>
  <si>
    <t>Jahresbrutto</t>
  </si>
  <si>
    <t>Monatsbrutto</t>
  </si>
  <si>
    <t>afd 2020 März</t>
  </si>
  <si>
    <t>Der Mindestmitgliedsbeitrag beträgt 120 Euro pro Kalenderjahr. In besonderen sozialen Härtefällen kann der Mindestmitgliedsbeitrag bis auf 30 Euro pro Kalenderjahr reduziert werden. Die Partei empfiehlt ihren Mitgliedern, den tatsächlichen Mitgliedsbeitrag den eigenen Einkommensverhältnissen entsprechend höher als den Mindestbeitrag anzusetzen (Richtwert 1% des Jahresnettoeinkommens).</t>
  </si>
  <si>
    <t>https://www.afd.de/finanz-beitragsordnung/#§8</t>
  </si>
  <si>
    <t>AfD Jahresbeitrag</t>
  </si>
  <si>
    <t>wenn 0.05 monatl netto</t>
  </si>
  <si>
    <t>weniger als 2.500</t>
  </si>
  <si>
    <t>Monatsbeitrag 5,00 €</t>
  </si>
  <si>
    <t>Monatsbeitrag 7,50 € | 15,00 € | 20,00 €</t>
  </si>
  <si>
    <t>Monatsbeitrag 25,00 € | 30,00 € | 35,00 €</t>
  </si>
  <si>
    <t>Monatsbeitrag 45,00 € | 60,00 € | 75,00 €</t>
  </si>
  <si>
    <t>Monatsbeitrag 100,00 € | 150,00 € | 250,00 € und mehr</t>
  </si>
  <si>
    <t>bis 1000€ Monatsnettoeinkommen</t>
  </si>
  <si>
    <t>bis 2000€ Monatsnettoeinkommen</t>
  </si>
  <si>
    <t>bis 3000€ Monatsnettoeinkommen</t>
  </si>
  <si>
    <t>bis 4000€ Monatsnettoeinkommen</t>
  </si>
  <si>
    <t>ab 4000€ Monatsnettoeinkommen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</si>
</sst>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3" x14ac:knownFonts="1">
    <font>
      <sz val="11"/>
      <color theme="1"/>
      <name val="Calibri"/>
      <family val="2"/>
      <scheme val="minor"/>
    </font>
    <font>
      <sz val="11"/>
      <color theme="1"/>
      <name val="Calibri"/>
      <family val="2"/>
      <scheme val="minor"/>
    </font>
    <font>
      <u/>
      <sz val="11"/>
      <color theme="1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17" fontId="0" fillId="0" borderId="0" xfId="0" applyNumberFormat="1"/>
    <xf numFmtId="49" fontId="0" fillId="0" borderId="0" xfId="0" applyNumberFormat="1"/>
    <xf numFmtId="164" fontId="0" fillId="0" borderId="0" xfId="0" applyNumberFormat="1"/>
    <xf numFmtId="164" fontId="0" fillId="0" borderId="1" xfId="0" applyNumberFormat="1" applyBorder="1"/>
    <xf numFmtId="164" fontId="0" fillId="0" borderId="2" xfId="0" applyNumberFormat="1" applyBorder="1"/>
    <xf numFmtId="164" fontId="0" fillId="0" borderId="3" xfId="0" applyNumberFormat="1" applyBorder="1"/>
    <xf numFmtId="164" fontId="0" fillId="0" borderId="4" xfId="0" applyNumberFormat="1" applyBorder="1"/>
    <xf numFmtId="164" fontId="0" fillId="0" borderId="0" xfId="0" applyNumberFormat="1" applyBorder="1"/>
    <xf numFmtId="164" fontId="0" fillId="0" borderId="5" xfId="0" applyNumberFormat="1" applyBorder="1"/>
    <xf numFmtId="164" fontId="0" fillId="0" borderId="6" xfId="0" applyNumberFormat="1" applyBorder="1"/>
    <xf numFmtId="164" fontId="0" fillId="0" borderId="7" xfId="0" applyNumberFormat="1" applyBorder="1"/>
    <xf numFmtId="164" fontId="0" fillId="0" borderId="8" xfId="0" applyNumberFormat="1" applyBorder="1"/>
    <xf numFmtId="0" fontId="0" fillId="0" borderId="0" xfId="0" applyAlignment="1">
      <alignment wrapText="1"/>
    </xf>
    <xf numFmtId="2" fontId="0" fillId="0" borderId="0" xfId="0" applyNumberFormat="1"/>
    <xf numFmtId="1" fontId="0" fillId="0" borderId="0" xfId="0" applyNumberFormat="1"/>
    <xf numFmtId="49" fontId="2" fillId="0" borderId="0" xfId="2" applyNumberFormat="1"/>
    <xf numFmtId="0" fontId="0" fillId="0" borderId="0" xfId="0" applyNumberFormat="1"/>
    <xf numFmtId="0" fontId="2" fillId="0" borderId="0" xfId="2"/>
    <xf numFmtId="49" fontId="0" fillId="0" borderId="0" xfId="0" applyNumberFormat="1" applyBorder="1"/>
    <xf numFmtId="44" fontId="0" fillId="0" borderId="0" xfId="1" applyFont="1"/>
    <xf numFmtId="4" fontId="0" fillId="0" borderId="0" xfId="0" applyNumberFormat="1"/>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7" Type="http://schemas.openxmlformats.org/officeDocument/2006/relationships/calcChain" Target="calcChain.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de-DE"/>
              <a:t>satzungsgemäße monatliche Mitgliedsbeiträge</a:t>
            </a:r>
            <a:r>
              <a:rPr lang="de-DE" baseline="0"/>
              <a:t> in deutschen Parteien nach Bruttoeinkommen</a:t>
            </a:r>
            <a:endParaRPr lang="de-DE"/>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de-DE"/>
        </a:p>
      </c:txPr>
    </c:title>
    <c:autoTitleDeleted val="0"/>
    <c:plotArea>
      <c:layout/>
      <c:scatterChart>
        <c:scatterStyle val="lineMarker"/>
        <c:varyColors val="0"/>
        <c:ser>
          <c:idx val="1"/>
          <c:order val="0"/>
          <c:tx>
            <c:strRef>
              <c:f>Daten!$C$5</c:f>
              <c:strCache>
                <c:ptCount val="1"/>
                <c:pt idx="0">
                  <c:v>CDU</c:v>
                </c:pt>
              </c:strCache>
            </c:strRef>
          </c:tx>
          <c:spPr>
            <a:ln w="25400" cap="rnd">
              <a:noFill/>
              <a:round/>
            </a:ln>
            <a:effectLst>
              <a:outerShdw blurRad="57150" dist="19050" dir="5400000" algn="ctr" rotWithShape="0">
                <a:srgbClr val="000000">
                  <a:alpha val="63000"/>
                </a:srgbClr>
              </a:outerShdw>
            </a:effectLst>
          </c:spPr>
          <c:marker>
            <c:symbol val="dash"/>
            <c:size val="19"/>
            <c:spPr>
              <a:solidFill>
                <a:schemeClr val="tx1"/>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Daten!$D$5:$AF$5</c:f>
              <c:numCache>
                <c:formatCode>#,##0.00\ "€"</c:formatCode>
                <c:ptCount val="2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15</c:v>
                </c:pt>
                <c:pt idx="19">
                  <c:v>15</c:v>
                </c:pt>
                <c:pt idx="20">
                  <c:v>15</c:v>
                </c:pt>
                <c:pt idx="21">
                  <c:v>15</c:v>
                </c:pt>
                <c:pt idx="22">
                  <c:v>15</c:v>
                </c:pt>
                <c:pt idx="23">
                  <c:v>25</c:v>
                </c:pt>
                <c:pt idx="24">
                  <c:v>25</c:v>
                </c:pt>
                <c:pt idx="25">
                  <c:v>25</c:v>
                </c:pt>
                <c:pt idx="26">
                  <c:v>25</c:v>
                </c:pt>
                <c:pt idx="27">
                  <c:v>25</c:v>
                </c:pt>
                <c:pt idx="28">
                  <c:v>50</c:v>
                </c:pt>
              </c:numCache>
            </c:numRef>
          </c:yVal>
          <c:smooth val="0"/>
          <c:extLst>
            <c:ext xmlns:c16="http://schemas.microsoft.com/office/drawing/2014/chart" uri="{C3380CC4-5D6E-409C-BE32-E72D297353CC}">
              <c16:uniqueId val="{00000000-B9AA-4A69-8850-900D37E56794}"/>
            </c:ext>
          </c:extLst>
        </c:ser>
        <c:ser>
          <c:idx val="2"/>
          <c:order val="1"/>
          <c:tx>
            <c:strRef>
              <c:f>Daten!$C$6</c:f>
              <c:strCache>
                <c:ptCount val="1"/>
                <c:pt idx="0">
                  <c:v>CSU</c:v>
                </c:pt>
              </c:strCache>
            </c:strRef>
          </c:tx>
          <c:spPr>
            <a:ln w="25400" cap="rnd">
              <a:noFill/>
              <a:round/>
            </a:ln>
            <a:effectLst>
              <a:outerShdw blurRad="57150" dist="19050" dir="5400000" algn="ctr" rotWithShape="0">
                <a:srgbClr val="000000">
                  <a:alpha val="63000"/>
                </a:srgbClr>
              </a:outerShdw>
            </a:effectLst>
          </c:spPr>
          <c:marker>
            <c:symbol val="plus"/>
            <c:size val="9"/>
            <c:spPr>
              <a:solidFill>
                <a:schemeClr val="accent1">
                  <a:lumMod val="40000"/>
                  <a:lumOff val="60000"/>
                </a:schemeClr>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Daten!$D$6:$AF$6</c:f>
              <c:numCache>
                <c:formatCode>#,##0.00\ "€"</c:formatCode>
                <c:ptCount val="29"/>
                <c:pt idx="0">
                  <c:v>5.833333333333333</c:v>
                </c:pt>
                <c:pt idx="1">
                  <c:v>5.833333333333333</c:v>
                </c:pt>
                <c:pt idx="2">
                  <c:v>5.833333333333333</c:v>
                </c:pt>
                <c:pt idx="3">
                  <c:v>5.833333333333333</c:v>
                </c:pt>
                <c:pt idx="4">
                  <c:v>5.833333333333333</c:v>
                </c:pt>
                <c:pt idx="5">
                  <c:v>5.833333333333333</c:v>
                </c:pt>
                <c:pt idx="6">
                  <c:v>5.833333333333333</c:v>
                </c:pt>
                <c:pt idx="7">
                  <c:v>5.833333333333333</c:v>
                </c:pt>
                <c:pt idx="8">
                  <c:v>5.833333333333333</c:v>
                </c:pt>
                <c:pt idx="9">
                  <c:v>5.833333333333333</c:v>
                </c:pt>
                <c:pt idx="10">
                  <c:v>5.833333333333333</c:v>
                </c:pt>
                <c:pt idx="11">
                  <c:v>5.833333333333333</c:v>
                </c:pt>
                <c:pt idx="12">
                  <c:v>5.833333333333333</c:v>
                </c:pt>
                <c:pt idx="13">
                  <c:v>5.833333333333333</c:v>
                </c:pt>
                <c:pt idx="14">
                  <c:v>5.833333333333333</c:v>
                </c:pt>
                <c:pt idx="15">
                  <c:v>5.833333333333333</c:v>
                </c:pt>
                <c:pt idx="16">
                  <c:v>5.833333333333333</c:v>
                </c:pt>
                <c:pt idx="17">
                  <c:v>5.833333333333333</c:v>
                </c:pt>
                <c:pt idx="18">
                  <c:v>5.833333333333333</c:v>
                </c:pt>
                <c:pt idx="19">
                  <c:v>5.833333333333333</c:v>
                </c:pt>
                <c:pt idx="20">
                  <c:v>5.833333333333333</c:v>
                </c:pt>
                <c:pt idx="21">
                  <c:v>10</c:v>
                </c:pt>
                <c:pt idx="22">
                  <c:v>10</c:v>
                </c:pt>
                <c:pt idx="23">
                  <c:v>10</c:v>
                </c:pt>
                <c:pt idx="24">
                  <c:v>10</c:v>
                </c:pt>
                <c:pt idx="25">
                  <c:v>10</c:v>
                </c:pt>
                <c:pt idx="26">
                  <c:v>16.666666666666668</c:v>
                </c:pt>
                <c:pt idx="27">
                  <c:v>16.666666666666668</c:v>
                </c:pt>
                <c:pt idx="28">
                  <c:v>16.666666666666668</c:v>
                </c:pt>
              </c:numCache>
            </c:numRef>
          </c:yVal>
          <c:smooth val="0"/>
          <c:extLst>
            <c:ext xmlns:c16="http://schemas.microsoft.com/office/drawing/2014/chart" uri="{C3380CC4-5D6E-409C-BE32-E72D297353CC}">
              <c16:uniqueId val="{00000001-B9AA-4A69-8850-900D37E56794}"/>
            </c:ext>
          </c:extLst>
        </c:ser>
        <c:ser>
          <c:idx val="3"/>
          <c:order val="2"/>
          <c:tx>
            <c:strRef>
              <c:f>Daten!$C$7</c:f>
              <c:strCache>
                <c:ptCount val="1"/>
                <c:pt idx="0">
                  <c:v>SPD</c:v>
                </c:pt>
              </c:strCache>
            </c:strRef>
          </c:tx>
          <c:spPr>
            <a:ln w="25400" cap="rnd">
              <a:noFill/>
              <a:round/>
            </a:ln>
            <a:effectLst>
              <a:outerShdw blurRad="57150" dist="19050" dir="5400000" algn="ctr" rotWithShape="0">
                <a:srgbClr val="000000">
                  <a:alpha val="63000"/>
                </a:srgbClr>
              </a:outerShdw>
            </a:effectLst>
          </c:spPr>
          <c:marker>
            <c:symbol val="circle"/>
            <c:size val="6"/>
            <c:spPr>
              <a:solidFill>
                <a:srgbClr val="FF0000"/>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Daten!$D$7:$AF$7</c:f>
              <c:numCache>
                <c:formatCode>#,##0.00\ "€"</c:formatCode>
                <c:ptCount val="29"/>
                <c:pt idx="0">
                  <c:v>2.5</c:v>
                </c:pt>
                <c:pt idx="1">
                  <c:v>5</c:v>
                </c:pt>
                <c:pt idx="2">
                  <c:v>5</c:v>
                </c:pt>
                <c:pt idx="3">
                  <c:v>5</c:v>
                </c:pt>
                <c:pt idx="4">
                  <c:v>5</c:v>
                </c:pt>
                <c:pt idx="5">
                  <c:v>5</c:v>
                </c:pt>
                <c:pt idx="6">
                  <c:v>5</c:v>
                </c:pt>
                <c:pt idx="7">
                  <c:v>5</c:v>
                </c:pt>
                <c:pt idx="8">
                  <c:v>5</c:v>
                </c:pt>
                <c:pt idx="9">
                  <c:v>7.5</c:v>
                </c:pt>
                <c:pt idx="10">
                  <c:v>7.5</c:v>
                </c:pt>
                <c:pt idx="11">
                  <c:v>7.5</c:v>
                </c:pt>
                <c:pt idx="12">
                  <c:v>7.5</c:v>
                </c:pt>
                <c:pt idx="13">
                  <c:v>7.5</c:v>
                </c:pt>
                <c:pt idx="14">
                  <c:v>7.5</c:v>
                </c:pt>
                <c:pt idx="15">
                  <c:v>7.5</c:v>
                </c:pt>
                <c:pt idx="16">
                  <c:v>25</c:v>
                </c:pt>
                <c:pt idx="17">
                  <c:v>25</c:v>
                </c:pt>
                <c:pt idx="18">
                  <c:v>25</c:v>
                </c:pt>
                <c:pt idx="19">
                  <c:v>25</c:v>
                </c:pt>
                <c:pt idx="20">
                  <c:v>45</c:v>
                </c:pt>
                <c:pt idx="21">
                  <c:v>45</c:v>
                </c:pt>
                <c:pt idx="22">
                  <c:v>45</c:v>
                </c:pt>
                <c:pt idx="23">
                  <c:v>100</c:v>
                </c:pt>
                <c:pt idx="24">
                  <c:v>100</c:v>
                </c:pt>
                <c:pt idx="25">
                  <c:v>100</c:v>
                </c:pt>
                <c:pt idx="26">
                  <c:v>100</c:v>
                </c:pt>
                <c:pt idx="27">
                  <c:v>100</c:v>
                </c:pt>
                <c:pt idx="28">
                  <c:v>100</c:v>
                </c:pt>
              </c:numCache>
            </c:numRef>
          </c:yVal>
          <c:smooth val="0"/>
          <c:extLst>
            <c:ext xmlns:c16="http://schemas.microsoft.com/office/drawing/2014/chart" uri="{C3380CC4-5D6E-409C-BE32-E72D297353CC}">
              <c16:uniqueId val="{00000002-B9AA-4A69-8850-900D37E56794}"/>
            </c:ext>
          </c:extLst>
        </c:ser>
        <c:ser>
          <c:idx val="4"/>
          <c:order val="3"/>
          <c:tx>
            <c:strRef>
              <c:f>Daten!$C$8</c:f>
              <c:strCache>
                <c:ptCount val="1"/>
                <c:pt idx="0">
                  <c:v>FDP</c:v>
                </c:pt>
              </c:strCache>
            </c:strRef>
          </c:tx>
          <c:spPr>
            <a:ln w="25400" cap="rnd">
              <a:noFill/>
              <a:round/>
            </a:ln>
            <a:effectLst>
              <a:outerShdw blurRad="57150" dist="19050" dir="5400000" algn="ctr" rotWithShape="0">
                <a:srgbClr val="000000">
                  <a:alpha val="63000"/>
                </a:srgbClr>
              </a:outerShdw>
            </a:effectLst>
          </c:spPr>
          <c:marker>
            <c:symbol val="plus"/>
            <c:size val="9"/>
            <c:spPr>
              <a:solidFill>
                <a:srgbClr val="FFFF00"/>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Daten!$D$8:$AF$8</c:f>
              <c:numCache>
                <c:formatCode>#,##0.00\ "€"</c:formatCode>
                <c:ptCount val="2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12</c:v>
                </c:pt>
                <c:pt idx="19">
                  <c:v>12</c:v>
                </c:pt>
                <c:pt idx="20">
                  <c:v>12</c:v>
                </c:pt>
                <c:pt idx="21">
                  <c:v>12</c:v>
                </c:pt>
                <c:pt idx="22">
                  <c:v>18</c:v>
                </c:pt>
                <c:pt idx="23">
                  <c:v>18</c:v>
                </c:pt>
                <c:pt idx="24">
                  <c:v>18</c:v>
                </c:pt>
                <c:pt idx="25">
                  <c:v>24</c:v>
                </c:pt>
                <c:pt idx="26">
                  <c:v>24</c:v>
                </c:pt>
                <c:pt idx="27">
                  <c:v>24</c:v>
                </c:pt>
                <c:pt idx="28">
                  <c:v>24</c:v>
                </c:pt>
              </c:numCache>
            </c:numRef>
          </c:yVal>
          <c:smooth val="0"/>
          <c:extLst>
            <c:ext xmlns:c16="http://schemas.microsoft.com/office/drawing/2014/chart" uri="{C3380CC4-5D6E-409C-BE32-E72D297353CC}">
              <c16:uniqueId val="{00000003-B9AA-4A69-8850-900D37E56794}"/>
            </c:ext>
          </c:extLst>
        </c:ser>
        <c:ser>
          <c:idx val="5"/>
          <c:order val="4"/>
          <c:tx>
            <c:strRef>
              <c:f>Daten!$C$9</c:f>
              <c:strCache>
                <c:ptCount val="1"/>
                <c:pt idx="0">
                  <c:v>GRÜNE</c:v>
                </c:pt>
              </c:strCache>
            </c:strRef>
          </c:tx>
          <c:spPr>
            <a:ln w="25400" cap="rnd">
              <a:noFill/>
              <a:round/>
            </a:ln>
            <a:effectLst>
              <a:outerShdw blurRad="57150" dist="19050" dir="5400000" algn="ctr" rotWithShape="0">
                <a:srgbClr val="000000">
                  <a:alpha val="63000"/>
                </a:srgbClr>
              </a:outerShdw>
            </a:effectLst>
          </c:spPr>
          <c:marker>
            <c:symbol val="circle"/>
            <c:size val="6"/>
            <c:spPr>
              <a:solidFill>
                <a:srgbClr val="92D050"/>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Daten!$D$9:$AF$9</c:f>
              <c:numCache>
                <c:formatCode>#,##0.00\ "€"</c:formatCode>
                <c:ptCount val="29"/>
                <c:pt idx="0">
                  <c:v>0</c:v>
                </c:pt>
                <c:pt idx="1">
                  <c:v>3.9988000000000001</c:v>
                </c:pt>
                <c:pt idx="2">
                  <c:v>4.3986000000000001</c:v>
                </c:pt>
                <c:pt idx="3">
                  <c:v>4.8385000000000007</c:v>
                </c:pt>
                <c:pt idx="4">
                  <c:v>5.3183000000000007</c:v>
                </c:pt>
                <c:pt idx="5">
                  <c:v>5.8541999999999996</c:v>
                </c:pt>
                <c:pt idx="6">
                  <c:v>6.4379999999999997</c:v>
                </c:pt>
                <c:pt idx="7">
                  <c:v>7.0777999999999999</c:v>
                </c:pt>
                <c:pt idx="8">
                  <c:v>7.789600000000001</c:v>
                </c:pt>
                <c:pt idx="9">
                  <c:v>8.5653000000000006</c:v>
                </c:pt>
                <c:pt idx="10">
                  <c:v>9.4211000000000009</c:v>
                </c:pt>
                <c:pt idx="11">
                  <c:v>10.36</c:v>
                </c:pt>
                <c:pt idx="12">
                  <c:v>11.404400000000001</c:v>
                </c:pt>
                <c:pt idx="13">
                  <c:v>12.5481</c:v>
                </c:pt>
                <c:pt idx="14">
                  <c:v>13.803699999999999</c:v>
                </c:pt>
                <c:pt idx="15">
                  <c:v>15.179300000000001</c:v>
                </c:pt>
                <c:pt idx="16">
                  <c:v>16.657499999999999</c:v>
                </c:pt>
                <c:pt idx="17">
                  <c:v>18.004999999999999</c:v>
                </c:pt>
                <c:pt idx="18">
                  <c:v>19.434000000000001</c:v>
                </c:pt>
                <c:pt idx="19">
                  <c:v>20.950700000000001</c:v>
                </c:pt>
                <c:pt idx="20">
                  <c:v>22.577199999999998</c:v>
                </c:pt>
                <c:pt idx="21">
                  <c:v>24.243600000000001</c:v>
                </c:pt>
                <c:pt idx="22">
                  <c:v>26.14</c:v>
                </c:pt>
                <c:pt idx="23">
                  <c:v>28.195300000000003</c:v>
                </c:pt>
                <c:pt idx="24">
                  <c:v>30.423200000000001</c:v>
                </c:pt>
                <c:pt idx="25">
                  <c:v>32.99</c:v>
                </c:pt>
                <c:pt idx="26">
                  <c:v>35.917300000000004</c:v>
                </c:pt>
                <c:pt idx="27">
                  <c:v>39.067500000000003</c:v>
                </c:pt>
                <c:pt idx="28">
                  <c:v>42.445799999999998</c:v>
                </c:pt>
              </c:numCache>
            </c:numRef>
          </c:yVal>
          <c:smooth val="0"/>
          <c:extLst>
            <c:ext xmlns:c16="http://schemas.microsoft.com/office/drawing/2014/chart" uri="{C3380CC4-5D6E-409C-BE32-E72D297353CC}">
              <c16:uniqueId val="{00000004-B9AA-4A69-8850-900D37E56794}"/>
            </c:ext>
          </c:extLst>
        </c:ser>
        <c:ser>
          <c:idx val="6"/>
          <c:order val="5"/>
          <c:tx>
            <c:strRef>
              <c:f>Daten!$C$10</c:f>
              <c:strCache>
                <c:ptCount val="1"/>
                <c:pt idx="0">
                  <c:v>LINKE</c:v>
                </c:pt>
              </c:strCache>
            </c:strRef>
          </c:tx>
          <c:spPr>
            <a:ln w="25400" cap="rnd">
              <a:noFill/>
              <a:round/>
            </a:ln>
            <a:effectLst>
              <a:outerShdw blurRad="57150" dist="19050" dir="5400000" algn="ctr" rotWithShape="0">
                <a:srgbClr val="000000">
                  <a:alpha val="63000"/>
                </a:srgbClr>
              </a:outerShdw>
            </a:effectLst>
          </c:spPr>
          <c:marker>
            <c:symbol val="triangle"/>
            <c:size val="11"/>
            <c:spPr>
              <a:solidFill>
                <a:srgbClr val="C00000"/>
              </a:solidFill>
              <a:ln w="9525">
                <a:noFill/>
                <a:prstDash val="dash"/>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Daten!$D$10:$AF$10</c:f>
              <c:numCache>
                <c:formatCode>#,##0.00\ "€"</c:formatCode>
                <c:ptCount val="29"/>
                <c:pt idx="0">
                  <c:v>1.5</c:v>
                </c:pt>
                <c:pt idx="1">
                  <c:v>3</c:v>
                </c:pt>
                <c:pt idx="2">
                  <c:v>3</c:v>
                </c:pt>
                <c:pt idx="3">
                  <c:v>3</c:v>
                </c:pt>
                <c:pt idx="4">
                  <c:v>5</c:v>
                </c:pt>
                <c:pt idx="5">
                  <c:v>5</c:v>
                </c:pt>
                <c:pt idx="6">
                  <c:v>7</c:v>
                </c:pt>
                <c:pt idx="7">
                  <c:v>9</c:v>
                </c:pt>
                <c:pt idx="8">
                  <c:v>9</c:v>
                </c:pt>
                <c:pt idx="9">
                  <c:v>12</c:v>
                </c:pt>
                <c:pt idx="10">
                  <c:v>15</c:v>
                </c:pt>
                <c:pt idx="11">
                  <c:v>20</c:v>
                </c:pt>
                <c:pt idx="12">
                  <c:v>25</c:v>
                </c:pt>
                <c:pt idx="13">
                  <c:v>25</c:v>
                </c:pt>
                <c:pt idx="14">
                  <c:v>35</c:v>
                </c:pt>
                <c:pt idx="15">
                  <c:v>45</c:v>
                </c:pt>
                <c:pt idx="16">
                  <c:v>45</c:v>
                </c:pt>
                <c:pt idx="17">
                  <c:v>55</c:v>
                </c:pt>
                <c:pt idx="18">
                  <c:v>65</c:v>
                </c:pt>
                <c:pt idx="19">
                  <c:v>65</c:v>
                </c:pt>
                <c:pt idx="20">
                  <c:v>75</c:v>
                </c:pt>
                <c:pt idx="21">
                  <c:v>85</c:v>
                </c:pt>
                <c:pt idx="22">
                  <c:v>104.56</c:v>
                </c:pt>
                <c:pt idx="23">
                  <c:v>112.78120000000001</c:v>
                </c:pt>
                <c:pt idx="24">
                  <c:v>121.69280000000001</c:v>
                </c:pt>
                <c:pt idx="25">
                  <c:v>131.96</c:v>
                </c:pt>
                <c:pt idx="26">
                  <c:v>143.66920000000002</c:v>
                </c:pt>
                <c:pt idx="27">
                  <c:v>156.27000000000001</c:v>
                </c:pt>
                <c:pt idx="28">
                  <c:v>169.78319999999999</c:v>
                </c:pt>
              </c:numCache>
            </c:numRef>
          </c:yVal>
          <c:smooth val="0"/>
          <c:extLst>
            <c:ext xmlns:c16="http://schemas.microsoft.com/office/drawing/2014/chart" uri="{C3380CC4-5D6E-409C-BE32-E72D297353CC}">
              <c16:uniqueId val="{00000005-B9AA-4A69-8850-900D37E56794}"/>
            </c:ext>
          </c:extLst>
        </c:ser>
        <c:ser>
          <c:idx val="7"/>
          <c:order val="6"/>
          <c:tx>
            <c:strRef>
              <c:f>Daten!$C$11</c:f>
              <c:strCache>
                <c:ptCount val="1"/>
                <c:pt idx="0">
                  <c:v>AfD</c:v>
                </c:pt>
              </c:strCache>
            </c:strRef>
          </c:tx>
          <c:spPr>
            <a:ln w="25400" cap="rnd">
              <a:noFill/>
              <a:round/>
            </a:ln>
            <a:effectLst>
              <a:outerShdw blurRad="57150" dist="19050" dir="5400000" algn="ctr" rotWithShape="0">
                <a:srgbClr val="000000">
                  <a:alpha val="63000"/>
                </a:srgbClr>
              </a:outerShdw>
            </a:effectLst>
          </c:spPr>
          <c:marker>
            <c:symbol val="circle"/>
            <c:size val="6"/>
            <c:spPr>
              <a:solidFill>
                <a:schemeClr val="accent1"/>
              </a:solidFill>
              <a:ln w="9525">
                <a:noFill/>
                <a:round/>
              </a:ln>
              <a:effectLst>
                <a:outerShdw blurRad="57150" dist="19050" dir="5400000" algn="ctr" rotWithShape="0">
                  <a:srgbClr val="000000">
                    <a:alpha val="63000"/>
                  </a:srgbClr>
                </a:outerShdw>
              </a:effectLst>
            </c:spPr>
          </c:marker>
          <c:xVal>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xVal>
          <c:yVal>
            <c:numRef>
              <c:f>Daten!$D$11:$AF$11</c:f>
              <c:numCache>
                <c:formatCode>#,##0.00\ "€"</c:formatCode>
                <c:ptCount val="2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numCache>
            </c:numRef>
          </c:yVal>
          <c:smooth val="0"/>
          <c:extLst>
            <c:ext xmlns:c16="http://schemas.microsoft.com/office/drawing/2014/chart" uri="{C3380CC4-5D6E-409C-BE32-E72D297353CC}">
              <c16:uniqueId val="{00000006-B9AA-4A69-8850-900D37E56794}"/>
            </c:ext>
          </c:extLst>
        </c:ser>
        <c:dLbls>
          <c:showLegendKey val="0"/>
          <c:showVal val="0"/>
          <c:showCatName val="0"/>
          <c:showSerName val="0"/>
          <c:showPercent val="0"/>
          <c:showBubbleSize val="0"/>
        </c:dLbls>
        <c:axId val="2059632352"/>
        <c:axId val="1915461440"/>
      </c:scatterChart>
      <c:valAx>
        <c:axId val="2059632352"/>
        <c:scaling>
          <c:orientation val="minMax"/>
        </c:scaling>
        <c:delete val="0"/>
        <c:axPos val="b"/>
        <c:numFmt formatCode="#,##0.00\ &quot;€&quot;"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1915461440"/>
        <c:crosses val="autoZero"/>
        <c:crossBetween val="midCat"/>
      </c:valAx>
      <c:valAx>
        <c:axId val="1915461440"/>
        <c:scaling>
          <c:orientation val="minMax"/>
        </c:scaling>
        <c:delete val="0"/>
        <c:axPos val="l"/>
        <c:majorGridlines>
          <c:spPr>
            <a:ln w="9525" cap="flat" cmpd="sng" algn="ctr">
              <a:solidFill>
                <a:schemeClr val="lt1">
                  <a:lumMod val="95000"/>
                  <a:alpha val="10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20596323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lt1">
                  <a:lumMod val="85000"/>
                </a:schemeClr>
              </a:solidFill>
              <a:latin typeface="+mn-lt"/>
              <a:ea typeface="+mn-ea"/>
              <a:cs typeface="+mn-cs"/>
            </a:defRPr>
          </a:pPr>
          <a:endParaRPr lang="de-D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de-DE"/>
              <a:t>satzungsgemäße monatliche Mitgliedsbeiträge</a:t>
            </a:r>
            <a:r>
              <a:rPr lang="de-DE" baseline="0"/>
              <a:t> in deutschen Parteien nach Bruttoeinkommen</a:t>
            </a:r>
            <a:endParaRPr lang="de-DE"/>
          </a:p>
        </c:rich>
      </c:tx>
      <c:layout>
        <c:manualLayout>
          <c:xMode val="edge"/>
          <c:yMode val="edge"/>
          <c:x val="0.14346047111917179"/>
          <c:y val="2.3564064801178203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de-DE"/>
        </a:p>
      </c:txPr>
    </c:title>
    <c:autoTitleDeleted val="0"/>
    <c:plotArea>
      <c:layout/>
      <c:lineChart>
        <c:grouping val="standard"/>
        <c:varyColors val="0"/>
        <c:ser>
          <c:idx val="1"/>
          <c:order val="0"/>
          <c:tx>
            <c:strRef>
              <c:f>Daten!$C$5</c:f>
              <c:strCache>
                <c:ptCount val="1"/>
                <c:pt idx="0">
                  <c:v>CDU</c:v>
                </c:pt>
              </c:strCache>
            </c:strRef>
          </c:tx>
          <c:spPr>
            <a:ln w="34925" cap="rnd">
              <a:solidFill>
                <a:schemeClr val="tx1"/>
              </a:solidFill>
              <a:prstDash val="dash"/>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Daten!$D$5:$AF$5</c:f>
              <c:numCache>
                <c:formatCode>#,##0.00\ "€"</c:formatCode>
                <c:ptCount val="2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15</c:v>
                </c:pt>
                <c:pt idx="19">
                  <c:v>15</c:v>
                </c:pt>
                <c:pt idx="20">
                  <c:v>15</c:v>
                </c:pt>
                <c:pt idx="21">
                  <c:v>15</c:v>
                </c:pt>
                <c:pt idx="22">
                  <c:v>15</c:v>
                </c:pt>
                <c:pt idx="23">
                  <c:v>25</c:v>
                </c:pt>
                <c:pt idx="24">
                  <c:v>25</c:v>
                </c:pt>
                <c:pt idx="25">
                  <c:v>25</c:v>
                </c:pt>
                <c:pt idx="26">
                  <c:v>25</c:v>
                </c:pt>
                <c:pt idx="27">
                  <c:v>25</c:v>
                </c:pt>
                <c:pt idx="28">
                  <c:v>50</c:v>
                </c:pt>
              </c:numCache>
            </c:numRef>
          </c:val>
          <c:smooth val="0"/>
          <c:extLst>
            <c:ext xmlns:c16="http://schemas.microsoft.com/office/drawing/2014/chart" uri="{C3380CC4-5D6E-409C-BE32-E72D297353CC}">
              <c16:uniqueId val="{00000000-5085-43F3-B647-684A83CBC245}"/>
            </c:ext>
          </c:extLst>
        </c:ser>
        <c:ser>
          <c:idx val="2"/>
          <c:order val="1"/>
          <c:tx>
            <c:strRef>
              <c:f>Daten!$C$6</c:f>
              <c:strCache>
                <c:ptCount val="1"/>
                <c:pt idx="0">
                  <c:v>CSU</c:v>
                </c:pt>
              </c:strCache>
            </c:strRef>
          </c:tx>
          <c:spPr>
            <a:ln w="34925" cap="rnd">
              <a:solidFill>
                <a:schemeClr val="accent1">
                  <a:lumMod val="60000"/>
                  <a:lumOff val="40000"/>
                </a:schemeClr>
              </a:solidFill>
              <a:prstDash val="dashDot"/>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Daten!$D$6:$AF$6</c:f>
              <c:numCache>
                <c:formatCode>#,##0.00\ "€"</c:formatCode>
                <c:ptCount val="29"/>
                <c:pt idx="0">
                  <c:v>5.833333333333333</c:v>
                </c:pt>
                <c:pt idx="1">
                  <c:v>5.833333333333333</c:v>
                </c:pt>
                <c:pt idx="2">
                  <c:v>5.833333333333333</c:v>
                </c:pt>
                <c:pt idx="3">
                  <c:v>5.833333333333333</c:v>
                </c:pt>
                <c:pt idx="4">
                  <c:v>5.833333333333333</c:v>
                </c:pt>
                <c:pt idx="5">
                  <c:v>5.833333333333333</c:v>
                </c:pt>
                <c:pt idx="6">
                  <c:v>5.833333333333333</c:v>
                </c:pt>
                <c:pt idx="7">
                  <c:v>5.833333333333333</c:v>
                </c:pt>
                <c:pt idx="8">
                  <c:v>5.833333333333333</c:v>
                </c:pt>
                <c:pt idx="9">
                  <c:v>5.833333333333333</c:v>
                </c:pt>
                <c:pt idx="10">
                  <c:v>5.833333333333333</c:v>
                </c:pt>
                <c:pt idx="11">
                  <c:v>5.833333333333333</c:v>
                </c:pt>
                <c:pt idx="12">
                  <c:v>5.833333333333333</c:v>
                </c:pt>
                <c:pt idx="13">
                  <c:v>5.833333333333333</c:v>
                </c:pt>
                <c:pt idx="14">
                  <c:v>5.833333333333333</c:v>
                </c:pt>
                <c:pt idx="15">
                  <c:v>5.833333333333333</c:v>
                </c:pt>
                <c:pt idx="16">
                  <c:v>5.833333333333333</c:v>
                </c:pt>
                <c:pt idx="17">
                  <c:v>5.833333333333333</c:v>
                </c:pt>
                <c:pt idx="18">
                  <c:v>5.833333333333333</c:v>
                </c:pt>
                <c:pt idx="19">
                  <c:v>5.833333333333333</c:v>
                </c:pt>
                <c:pt idx="20">
                  <c:v>5.833333333333333</c:v>
                </c:pt>
                <c:pt idx="21">
                  <c:v>10</c:v>
                </c:pt>
                <c:pt idx="22">
                  <c:v>10</c:v>
                </c:pt>
                <c:pt idx="23">
                  <c:v>10</c:v>
                </c:pt>
                <c:pt idx="24">
                  <c:v>10</c:v>
                </c:pt>
                <c:pt idx="25">
                  <c:v>10</c:v>
                </c:pt>
                <c:pt idx="26">
                  <c:v>16.666666666666668</c:v>
                </c:pt>
                <c:pt idx="27">
                  <c:v>16.666666666666668</c:v>
                </c:pt>
                <c:pt idx="28">
                  <c:v>16.666666666666668</c:v>
                </c:pt>
              </c:numCache>
            </c:numRef>
          </c:val>
          <c:smooth val="0"/>
          <c:extLst>
            <c:ext xmlns:c16="http://schemas.microsoft.com/office/drawing/2014/chart" uri="{C3380CC4-5D6E-409C-BE32-E72D297353CC}">
              <c16:uniqueId val="{00000001-5085-43F3-B647-684A83CBC245}"/>
            </c:ext>
          </c:extLst>
        </c:ser>
        <c:ser>
          <c:idx val="3"/>
          <c:order val="2"/>
          <c:tx>
            <c:strRef>
              <c:f>Daten!$C$7</c:f>
              <c:strCache>
                <c:ptCount val="1"/>
                <c:pt idx="0">
                  <c:v>SPD</c:v>
                </c:pt>
              </c:strCache>
            </c:strRef>
          </c:tx>
          <c:spPr>
            <a:ln w="34925" cap="rnd">
              <a:solidFill>
                <a:srgbClr val="FF0000"/>
              </a:solidFill>
              <a:prstDash val="sysDot"/>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Daten!$D$7:$AF$7</c:f>
              <c:numCache>
                <c:formatCode>#,##0.00\ "€"</c:formatCode>
                <c:ptCount val="29"/>
                <c:pt idx="0">
                  <c:v>2.5</c:v>
                </c:pt>
                <c:pt idx="1">
                  <c:v>5</c:v>
                </c:pt>
                <c:pt idx="2">
                  <c:v>5</c:v>
                </c:pt>
                <c:pt idx="3">
                  <c:v>5</c:v>
                </c:pt>
                <c:pt idx="4">
                  <c:v>5</c:v>
                </c:pt>
                <c:pt idx="5">
                  <c:v>5</c:v>
                </c:pt>
                <c:pt idx="6">
                  <c:v>5</c:v>
                </c:pt>
                <c:pt idx="7">
                  <c:v>5</c:v>
                </c:pt>
                <c:pt idx="8">
                  <c:v>5</c:v>
                </c:pt>
                <c:pt idx="9">
                  <c:v>7.5</c:v>
                </c:pt>
                <c:pt idx="10">
                  <c:v>7.5</c:v>
                </c:pt>
                <c:pt idx="11">
                  <c:v>7.5</c:v>
                </c:pt>
                <c:pt idx="12">
                  <c:v>7.5</c:v>
                </c:pt>
                <c:pt idx="13">
                  <c:v>7.5</c:v>
                </c:pt>
                <c:pt idx="14">
                  <c:v>7.5</c:v>
                </c:pt>
                <c:pt idx="15">
                  <c:v>7.5</c:v>
                </c:pt>
                <c:pt idx="16">
                  <c:v>25</c:v>
                </c:pt>
                <c:pt idx="17">
                  <c:v>25</c:v>
                </c:pt>
                <c:pt idx="18">
                  <c:v>25</c:v>
                </c:pt>
                <c:pt idx="19">
                  <c:v>25</c:v>
                </c:pt>
                <c:pt idx="20">
                  <c:v>45</c:v>
                </c:pt>
                <c:pt idx="21">
                  <c:v>45</c:v>
                </c:pt>
                <c:pt idx="22">
                  <c:v>45</c:v>
                </c:pt>
                <c:pt idx="23">
                  <c:v>100</c:v>
                </c:pt>
                <c:pt idx="24">
                  <c:v>100</c:v>
                </c:pt>
                <c:pt idx="25">
                  <c:v>100</c:v>
                </c:pt>
                <c:pt idx="26">
                  <c:v>100</c:v>
                </c:pt>
                <c:pt idx="27">
                  <c:v>100</c:v>
                </c:pt>
                <c:pt idx="28">
                  <c:v>100</c:v>
                </c:pt>
              </c:numCache>
            </c:numRef>
          </c:val>
          <c:smooth val="0"/>
          <c:extLst>
            <c:ext xmlns:c16="http://schemas.microsoft.com/office/drawing/2014/chart" uri="{C3380CC4-5D6E-409C-BE32-E72D297353CC}">
              <c16:uniqueId val="{00000002-5085-43F3-B647-684A83CBC245}"/>
            </c:ext>
          </c:extLst>
        </c:ser>
        <c:ser>
          <c:idx val="4"/>
          <c:order val="3"/>
          <c:tx>
            <c:strRef>
              <c:f>Daten!$C$8</c:f>
              <c:strCache>
                <c:ptCount val="1"/>
                <c:pt idx="0">
                  <c:v>FDP</c:v>
                </c:pt>
              </c:strCache>
            </c:strRef>
          </c:tx>
          <c:spPr>
            <a:ln w="34925" cap="rnd">
              <a:solidFill>
                <a:srgbClr val="FFFF00"/>
              </a:solidFill>
              <a:prstDash val="sysDash"/>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Daten!$D$8:$AF$8</c:f>
              <c:numCache>
                <c:formatCode>#,##0.00\ "€"</c:formatCode>
                <c:ptCount val="2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12</c:v>
                </c:pt>
                <c:pt idx="19">
                  <c:v>12</c:v>
                </c:pt>
                <c:pt idx="20">
                  <c:v>12</c:v>
                </c:pt>
                <c:pt idx="21">
                  <c:v>12</c:v>
                </c:pt>
                <c:pt idx="22">
                  <c:v>18</c:v>
                </c:pt>
                <c:pt idx="23">
                  <c:v>18</c:v>
                </c:pt>
                <c:pt idx="24">
                  <c:v>18</c:v>
                </c:pt>
                <c:pt idx="25">
                  <c:v>24</c:v>
                </c:pt>
                <c:pt idx="26">
                  <c:v>24</c:v>
                </c:pt>
                <c:pt idx="27">
                  <c:v>24</c:v>
                </c:pt>
                <c:pt idx="28">
                  <c:v>24</c:v>
                </c:pt>
              </c:numCache>
            </c:numRef>
          </c:val>
          <c:smooth val="0"/>
          <c:extLst>
            <c:ext xmlns:c16="http://schemas.microsoft.com/office/drawing/2014/chart" uri="{C3380CC4-5D6E-409C-BE32-E72D297353CC}">
              <c16:uniqueId val="{00000003-5085-43F3-B647-684A83CBC245}"/>
            </c:ext>
          </c:extLst>
        </c:ser>
        <c:ser>
          <c:idx val="5"/>
          <c:order val="4"/>
          <c:tx>
            <c:strRef>
              <c:f>Daten!$C$9</c:f>
              <c:strCache>
                <c:ptCount val="1"/>
                <c:pt idx="0">
                  <c:v>GRÜNE</c:v>
                </c:pt>
              </c:strCache>
            </c:strRef>
          </c:tx>
          <c:spPr>
            <a:ln w="34925" cap="rnd">
              <a:solidFill>
                <a:schemeClr val="accent6"/>
              </a:solidFill>
              <a:prstDash val="dash"/>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Daten!$D$9:$AF$9</c:f>
              <c:numCache>
                <c:formatCode>#,##0.00\ "€"</c:formatCode>
                <c:ptCount val="29"/>
                <c:pt idx="0">
                  <c:v>0</c:v>
                </c:pt>
                <c:pt idx="1">
                  <c:v>3.9988000000000001</c:v>
                </c:pt>
                <c:pt idx="2">
                  <c:v>4.3986000000000001</c:v>
                </c:pt>
                <c:pt idx="3">
                  <c:v>4.8385000000000007</c:v>
                </c:pt>
                <c:pt idx="4">
                  <c:v>5.3183000000000007</c:v>
                </c:pt>
                <c:pt idx="5">
                  <c:v>5.8541999999999996</c:v>
                </c:pt>
                <c:pt idx="6">
                  <c:v>6.4379999999999997</c:v>
                </c:pt>
                <c:pt idx="7">
                  <c:v>7.0777999999999999</c:v>
                </c:pt>
                <c:pt idx="8">
                  <c:v>7.789600000000001</c:v>
                </c:pt>
                <c:pt idx="9">
                  <c:v>8.5653000000000006</c:v>
                </c:pt>
                <c:pt idx="10">
                  <c:v>9.4211000000000009</c:v>
                </c:pt>
                <c:pt idx="11">
                  <c:v>10.36</c:v>
                </c:pt>
                <c:pt idx="12">
                  <c:v>11.404400000000001</c:v>
                </c:pt>
                <c:pt idx="13">
                  <c:v>12.5481</c:v>
                </c:pt>
                <c:pt idx="14">
                  <c:v>13.803699999999999</c:v>
                </c:pt>
                <c:pt idx="15">
                  <c:v>15.179300000000001</c:v>
                </c:pt>
                <c:pt idx="16">
                  <c:v>16.657499999999999</c:v>
                </c:pt>
                <c:pt idx="17">
                  <c:v>18.004999999999999</c:v>
                </c:pt>
                <c:pt idx="18">
                  <c:v>19.434000000000001</c:v>
                </c:pt>
                <c:pt idx="19">
                  <c:v>20.950700000000001</c:v>
                </c:pt>
                <c:pt idx="20">
                  <c:v>22.577199999999998</c:v>
                </c:pt>
                <c:pt idx="21">
                  <c:v>24.243600000000001</c:v>
                </c:pt>
                <c:pt idx="22">
                  <c:v>26.14</c:v>
                </c:pt>
                <c:pt idx="23">
                  <c:v>28.195300000000003</c:v>
                </c:pt>
                <c:pt idx="24">
                  <c:v>30.423200000000001</c:v>
                </c:pt>
                <c:pt idx="25">
                  <c:v>32.99</c:v>
                </c:pt>
                <c:pt idx="26">
                  <c:v>35.917300000000004</c:v>
                </c:pt>
                <c:pt idx="27">
                  <c:v>39.067500000000003</c:v>
                </c:pt>
                <c:pt idx="28">
                  <c:v>42.445799999999998</c:v>
                </c:pt>
              </c:numCache>
            </c:numRef>
          </c:val>
          <c:smooth val="0"/>
          <c:extLst>
            <c:ext xmlns:c16="http://schemas.microsoft.com/office/drawing/2014/chart" uri="{C3380CC4-5D6E-409C-BE32-E72D297353CC}">
              <c16:uniqueId val="{00000004-5085-43F3-B647-684A83CBC245}"/>
            </c:ext>
          </c:extLst>
        </c:ser>
        <c:ser>
          <c:idx val="6"/>
          <c:order val="5"/>
          <c:tx>
            <c:strRef>
              <c:f>Daten!$C$10</c:f>
              <c:strCache>
                <c:ptCount val="1"/>
                <c:pt idx="0">
                  <c:v>LINKE</c:v>
                </c:pt>
              </c:strCache>
            </c:strRef>
          </c:tx>
          <c:spPr>
            <a:ln w="34925" cap="rnd">
              <a:solidFill>
                <a:srgbClr val="C00000"/>
              </a:solidFill>
              <a:prstDash val="lgDashDot"/>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Daten!$D$10:$AF$10</c:f>
              <c:numCache>
                <c:formatCode>#,##0.00\ "€"</c:formatCode>
                <c:ptCount val="29"/>
                <c:pt idx="0">
                  <c:v>1.5</c:v>
                </c:pt>
                <c:pt idx="1">
                  <c:v>3</c:v>
                </c:pt>
                <c:pt idx="2">
                  <c:v>3</c:v>
                </c:pt>
                <c:pt idx="3">
                  <c:v>3</c:v>
                </c:pt>
                <c:pt idx="4">
                  <c:v>5</c:v>
                </c:pt>
                <c:pt idx="5">
                  <c:v>5</c:v>
                </c:pt>
                <c:pt idx="6">
                  <c:v>7</c:v>
                </c:pt>
                <c:pt idx="7">
                  <c:v>9</c:v>
                </c:pt>
                <c:pt idx="8">
                  <c:v>9</c:v>
                </c:pt>
                <c:pt idx="9">
                  <c:v>12</c:v>
                </c:pt>
                <c:pt idx="10">
                  <c:v>15</c:v>
                </c:pt>
                <c:pt idx="11">
                  <c:v>20</c:v>
                </c:pt>
                <c:pt idx="12">
                  <c:v>25</c:v>
                </c:pt>
                <c:pt idx="13">
                  <c:v>25</c:v>
                </c:pt>
                <c:pt idx="14">
                  <c:v>35</c:v>
                </c:pt>
                <c:pt idx="15">
                  <c:v>45</c:v>
                </c:pt>
                <c:pt idx="16">
                  <c:v>45</c:v>
                </c:pt>
                <c:pt idx="17">
                  <c:v>55</c:v>
                </c:pt>
                <c:pt idx="18">
                  <c:v>65</c:v>
                </c:pt>
                <c:pt idx="19">
                  <c:v>65</c:v>
                </c:pt>
                <c:pt idx="20">
                  <c:v>75</c:v>
                </c:pt>
                <c:pt idx="21">
                  <c:v>85</c:v>
                </c:pt>
                <c:pt idx="22">
                  <c:v>104.56</c:v>
                </c:pt>
                <c:pt idx="23">
                  <c:v>112.78120000000001</c:v>
                </c:pt>
                <c:pt idx="24">
                  <c:v>121.69280000000001</c:v>
                </c:pt>
                <c:pt idx="25">
                  <c:v>131.96</c:v>
                </c:pt>
                <c:pt idx="26">
                  <c:v>143.66920000000002</c:v>
                </c:pt>
                <c:pt idx="27">
                  <c:v>156.27000000000001</c:v>
                </c:pt>
                <c:pt idx="28">
                  <c:v>169.78319999999999</c:v>
                </c:pt>
              </c:numCache>
            </c:numRef>
          </c:val>
          <c:smooth val="0"/>
          <c:extLst>
            <c:ext xmlns:c16="http://schemas.microsoft.com/office/drawing/2014/chart" uri="{C3380CC4-5D6E-409C-BE32-E72D297353CC}">
              <c16:uniqueId val="{00000005-5085-43F3-B647-684A83CBC245}"/>
            </c:ext>
          </c:extLst>
        </c:ser>
        <c:ser>
          <c:idx val="7"/>
          <c:order val="6"/>
          <c:tx>
            <c:strRef>
              <c:f>Daten!$C$11</c:f>
              <c:strCache>
                <c:ptCount val="1"/>
                <c:pt idx="0">
                  <c:v>AfD</c:v>
                </c:pt>
              </c:strCache>
            </c:strRef>
          </c:tx>
          <c:spPr>
            <a:ln w="34925" cap="rnd">
              <a:solidFill>
                <a:srgbClr val="0070C0"/>
              </a:solidFill>
              <a:prstDash val="dashDot"/>
              <a:round/>
            </a:ln>
            <a:effectLst>
              <a:outerShdw blurRad="57150" dist="19050" dir="5400000" algn="ctr" rotWithShape="0">
                <a:srgbClr val="000000">
                  <a:alpha val="63000"/>
                </a:srgbClr>
              </a:outerShdw>
            </a:effectLst>
          </c:spPr>
          <c:marker>
            <c:symbol val="none"/>
          </c:marker>
          <c:cat>
            <c:numRef>
              <c:f>Daten!$D$4:$AF$4</c:f>
              <c:numCache>
                <c:formatCode>#,##0.00\ "€"</c:formatCode>
                <c:ptCount val="29"/>
                <c:pt idx="0">
                  <c:v>0</c:v>
                </c:pt>
                <c:pt idx="1">
                  <c:v>500</c:v>
                </c:pt>
                <c:pt idx="2">
                  <c:v>550</c:v>
                </c:pt>
                <c:pt idx="3">
                  <c:v>605</c:v>
                </c:pt>
                <c:pt idx="4">
                  <c:v>665.5</c:v>
                </c:pt>
                <c:pt idx="5">
                  <c:v>732.05000000000007</c:v>
                </c:pt>
                <c:pt idx="6">
                  <c:v>805.25500000000011</c:v>
                </c:pt>
                <c:pt idx="7">
                  <c:v>885.78050000000019</c:v>
                </c:pt>
                <c:pt idx="8">
                  <c:v>974.35855000000026</c:v>
                </c:pt>
                <c:pt idx="9">
                  <c:v>1071.7944050000003</c:v>
                </c:pt>
                <c:pt idx="10">
                  <c:v>1178.9738455000004</c:v>
                </c:pt>
                <c:pt idx="11">
                  <c:v>1296.8712300500006</c:v>
                </c:pt>
                <c:pt idx="12">
                  <c:v>1426.5583530550007</c:v>
                </c:pt>
                <c:pt idx="13">
                  <c:v>1569.2141883605009</c:v>
                </c:pt>
                <c:pt idx="14">
                  <c:v>1726.1356071965511</c:v>
                </c:pt>
                <c:pt idx="15">
                  <c:v>1898.7491679162063</c:v>
                </c:pt>
                <c:pt idx="16">
                  <c:v>2088.624084707827</c:v>
                </c:pt>
                <c:pt idx="17">
                  <c:v>2297.4864931786101</c:v>
                </c:pt>
                <c:pt idx="18">
                  <c:v>2527.2351424964713</c:v>
                </c:pt>
                <c:pt idx="19">
                  <c:v>2779.9586567461188</c:v>
                </c:pt>
                <c:pt idx="20">
                  <c:v>3057.9545224207309</c:v>
                </c:pt>
                <c:pt idx="21">
                  <c:v>3363.7499746628041</c:v>
                </c:pt>
                <c:pt idx="22">
                  <c:v>3700.1249721290847</c:v>
                </c:pt>
                <c:pt idx="23">
                  <c:v>4070.1374693419934</c:v>
                </c:pt>
                <c:pt idx="24">
                  <c:v>4477.1512162761928</c:v>
                </c:pt>
                <c:pt idx="25">
                  <c:v>4924.8663379038126</c:v>
                </c:pt>
                <c:pt idx="26">
                  <c:v>5417.3529716941939</c:v>
                </c:pt>
                <c:pt idx="27">
                  <c:v>5959.0882688636138</c:v>
                </c:pt>
                <c:pt idx="28">
                  <c:v>6554.9970957499754</c:v>
                </c:pt>
              </c:numCache>
            </c:numRef>
          </c:cat>
          <c:val>
            <c:numRef>
              <c:f>Daten!$D$11:$AF$11</c:f>
              <c:numCache>
                <c:formatCode>#,##0.00\ "€"</c:formatCode>
                <c:ptCount val="2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numCache>
            </c:numRef>
          </c:val>
          <c:smooth val="0"/>
          <c:extLst>
            <c:ext xmlns:c16="http://schemas.microsoft.com/office/drawing/2014/chart" uri="{C3380CC4-5D6E-409C-BE32-E72D297353CC}">
              <c16:uniqueId val="{00000006-5085-43F3-B647-684A83CBC245}"/>
            </c:ext>
          </c:extLst>
        </c:ser>
        <c:dLbls>
          <c:showLegendKey val="0"/>
          <c:showVal val="0"/>
          <c:showCatName val="0"/>
          <c:showSerName val="0"/>
          <c:showPercent val="0"/>
          <c:showBubbleSize val="0"/>
        </c:dLbls>
        <c:smooth val="0"/>
        <c:axId val="2059632352"/>
        <c:axId val="1915461440"/>
      </c:lineChart>
      <c:catAx>
        <c:axId val="2059632352"/>
        <c:scaling>
          <c:orientation val="minMax"/>
        </c:scaling>
        <c:delete val="0"/>
        <c:axPos val="b"/>
        <c:numFmt formatCode="#,##0.00\ &quot;€&quot;"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1915461440"/>
        <c:crosses val="autoZero"/>
        <c:auto val="1"/>
        <c:lblAlgn val="ctr"/>
        <c:lblOffset val="100"/>
        <c:noMultiLvlLbl val="1"/>
      </c:catAx>
      <c:valAx>
        <c:axId val="1915461440"/>
        <c:scaling>
          <c:logBase val="10"/>
          <c:orientation val="minMax"/>
        </c:scaling>
        <c:delete val="0"/>
        <c:axPos val="l"/>
        <c:majorGridlines>
          <c:spPr>
            <a:ln w="9525" cap="flat" cmpd="sng" algn="ctr">
              <a:solidFill>
                <a:schemeClr val="lt1">
                  <a:lumMod val="95000"/>
                  <a:alpha val="10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205963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lt1">
                  <a:lumMod val="85000"/>
                </a:schemeClr>
              </a:solidFill>
              <a:latin typeface="+mn-lt"/>
              <a:ea typeface="+mn-ea"/>
              <a:cs typeface="+mn-cs"/>
            </a:defRPr>
          </a:pPr>
          <a:endParaRPr lang="de-DE"/>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de-D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BD7B89-2CEB-41A9-BB33-A05D36297914}">
  <sheetPr/>
  <sheetViews>
    <sheetView tabSelected="1" zoomScale="119" workbookViewId="0" zoomToFit="1"/>
  </sheetViews>
  <pageMargins left="0.7" right="0.7" top="0.78740157499999996" bottom="0.78740157499999996"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AFAFCB7-88DE-49D6-93F0-8EE442017A56}">
  <sheetPr/>
  <sheetViews>
    <sheetView zoomScale="119" workbookViewId="0" zoomToFit="1"/>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300882" cy="6011155"/>
    <xdr:graphicFrame macro="">
      <xdr:nvGraphicFramePr>
        <xdr:cNvPr id="2" name="Diagramm 1">
          <a:extLst>
            <a:ext uri="{FF2B5EF4-FFF2-40B4-BE49-F238E27FC236}">
              <a16:creationId xmlns:a16="http://schemas.microsoft.com/office/drawing/2014/main" id="{0809CEB9-D627-4179-A9B6-FBD5934BF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0882" cy="6011155"/>
    <xdr:graphicFrame macro="">
      <xdr:nvGraphicFramePr>
        <xdr:cNvPr id="2" name="Diagramm 1">
          <a:extLst>
            <a:ext uri="{FF2B5EF4-FFF2-40B4-BE49-F238E27FC236}">
              <a16:creationId xmlns:a16="http://schemas.microsoft.com/office/drawing/2014/main" id="{005432C0-6E1C-44A9-97D4-458DF91EDE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rutto-netto-rechner.info/" TargetMode="External"/><Relationship Id="rId3" Type="http://schemas.openxmlformats.org/officeDocument/2006/relationships/hyperlink" Target="https://archiv2017.die-linke.de/partei/dokumente/bundesfinanzordnung-der-partei-die-linke/beitragstabelle/" TargetMode="External"/><Relationship Id="rId7" Type="http://schemas.openxmlformats.org/officeDocument/2006/relationships/hyperlink" Target="https://www.afd.de/finanz-beitragsordnung/" TargetMode="External"/><Relationship Id="rId2" Type="http://schemas.openxmlformats.org/officeDocument/2006/relationships/hyperlink" Target="https://mitgliedwerden.fdp.de/fragen-und-antworten-zur-mitgliedschaft" TargetMode="External"/><Relationship Id="rId1" Type="http://schemas.openxmlformats.org/officeDocument/2006/relationships/hyperlink" Target="https://www.cdu.de/artikel/fragen-und-antworten-zur-mitgliedschaft" TargetMode="External"/><Relationship Id="rId6" Type="http://schemas.openxmlformats.org/officeDocument/2006/relationships/hyperlink" Target="https://www.csu.de/common/csu/content/csu/hauptnavigation/partei/satzung/20171215_Satzung.pdf" TargetMode="External"/><Relationship Id="rId5" Type="http://schemas.openxmlformats.org/officeDocument/2006/relationships/hyperlink" Target="https://www.gruene.de/mitglied-werden" TargetMode="External"/><Relationship Id="rId4" Type="http://schemas.openxmlformats.org/officeDocument/2006/relationships/hyperlink" Target="https://www.spd.de/unterstuetzen/mitglied-werde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ED86-86AA-497F-9756-98729302B262}">
  <dimension ref="A1:AJ88"/>
  <sheetViews>
    <sheetView zoomScaleNormal="100" workbookViewId="0">
      <selection activeCell="G34" sqref="G34"/>
    </sheetView>
  </sheetViews>
  <sheetFormatPr baseColWidth="10" defaultRowHeight="15" x14ac:dyDescent="0.25"/>
  <cols>
    <col min="3" max="3" width="26.5703125" customWidth="1"/>
    <col min="4" max="32" width="13.85546875" customWidth="1"/>
  </cols>
  <sheetData>
    <row r="1" spans="1:36"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x14ac:dyDescent="0.25">
      <c r="A3" s="2"/>
      <c r="B3" s="2"/>
      <c r="C3" s="2" t="s">
        <v>7</v>
      </c>
      <c r="D3" s="3">
        <v>0</v>
      </c>
      <c r="E3" s="3">
        <v>399.88</v>
      </c>
      <c r="F3" s="3">
        <v>439.86</v>
      </c>
      <c r="G3" s="3">
        <v>483.85</v>
      </c>
      <c r="H3" s="3">
        <v>531.83000000000004</v>
      </c>
      <c r="I3" s="3">
        <v>585.41999999999996</v>
      </c>
      <c r="J3" s="3">
        <v>643.79999999999995</v>
      </c>
      <c r="K3" s="3">
        <v>707.78</v>
      </c>
      <c r="L3" s="3">
        <v>778.96</v>
      </c>
      <c r="M3" s="3">
        <v>856.53</v>
      </c>
      <c r="N3" s="3">
        <v>942.11</v>
      </c>
      <c r="O3" s="3">
        <v>1036</v>
      </c>
      <c r="P3" s="3">
        <v>1140.44</v>
      </c>
      <c r="Q3" s="3">
        <v>1254.81</v>
      </c>
      <c r="R3" s="3">
        <v>1380.37</v>
      </c>
      <c r="S3" s="3">
        <v>1517.93</v>
      </c>
      <c r="T3" s="3">
        <v>1665.75</v>
      </c>
      <c r="U3" s="3">
        <v>1800.5</v>
      </c>
      <c r="V3" s="3">
        <v>1943.4</v>
      </c>
      <c r="W3" s="3">
        <v>2095.0700000000002</v>
      </c>
      <c r="X3" s="3">
        <v>2257.7199999999998</v>
      </c>
      <c r="Y3" s="3">
        <v>2424.36</v>
      </c>
      <c r="Z3" s="3">
        <v>2614</v>
      </c>
      <c r="AA3" s="3">
        <v>2819.53</v>
      </c>
      <c r="AB3" s="3">
        <v>3042.32</v>
      </c>
      <c r="AC3" s="3">
        <v>3299</v>
      </c>
      <c r="AD3" s="3">
        <v>3591.73</v>
      </c>
      <c r="AE3" s="3">
        <v>3906.75</v>
      </c>
      <c r="AF3" s="3">
        <v>4244.58</v>
      </c>
      <c r="AG3" s="2"/>
      <c r="AH3" s="2"/>
      <c r="AI3" s="2"/>
      <c r="AJ3" s="2"/>
    </row>
    <row r="4" spans="1:36" x14ac:dyDescent="0.25">
      <c r="A4" s="2"/>
      <c r="B4" s="2"/>
      <c r="C4" s="2" t="s">
        <v>8</v>
      </c>
      <c r="D4" s="3">
        <v>0</v>
      </c>
      <c r="E4" s="3">
        <f>500</f>
        <v>500</v>
      </c>
      <c r="F4" s="3">
        <f>E4*1.1</f>
        <v>550</v>
      </c>
      <c r="G4" s="3">
        <f t="shared" ref="G4:AF4" si="0">F4*1.1</f>
        <v>605</v>
      </c>
      <c r="H4" s="3">
        <f t="shared" si="0"/>
        <v>665.5</v>
      </c>
      <c r="I4" s="3">
        <f t="shared" si="0"/>
        <v>732.05000000000007</v>
      </c>
      <c r="J4" s="3">
        <f t="shared" si="0"/>
        <v>805.25500000000011</v>
      </c>
      <c r="K4" s="3">
        <f t="shared" si="0"/>
        <v>885.78050000000019</v>
      </c>
      <c r="L4" s="3">
        <f t="shared" si="0"/>
        <v>974.35855000000026</v>
      </c>
      <c r="M4" s="3">
        <f t="shared" si="0"/>
        <v>1071.7944050000003</v>
      </c>
      <c r="N4" s="3">
        <f t="shared" si="0"/>
        <v>1178.9738455000004</v>
      </c>
      <c r="O4" s="3">
        <f t="shared" si="0"/>
        <v>1296.8712300500006</v>
      </c>
      <c r="P4" s="3">
        <f t="shared" si="0"/>
        <v>1426.5583530550007</v>
      </c>
      <c r="Q4" s="3">
        <f t="shared" si="0"/>
        <v>1569.2141883605009</v>
      </c>
      <c r="R4" s="3">
        <f t="shared" si="0"/>
        <v>1726.1356071965511</v>
      </c>
      <c r="S4" s="3">
        <f t="shared" si="0"/>
        <v>1898.7491679162063</v>
      </c>
      <c r="T4" s="3">
        <f t="shared" si="0"/>
        <v>2088.624084707827</v>
      </c>
      <c r="U4" s="3">
        <f t="shared" si="0"/>
        <v>2297.4864931786101</v>
      </c>
      <c r="V4" s="3">
        <f t="shared" si="0"/>
        <v>2527.2351424964713</v>
      </c>
      <c r="W4" s="3">
        <f t="shared" si="0"/>
        <v>2779.9586567461188</v>
      </c>
      <c r="X4" s="3">
        <f t="shared" si="0"/>
        <v>3057.9545224207309</v>
      </c>
      <c r="Y4" s="3">
        <f t="shared" si="0"/>
        <v>3363.7499746628041</v>
      </c>
      <c r="Z4" s="3">
        <f t="shared" si="0"/>
        <v>3700.1249721290847</v>
      </c>
      <c r="AA4" s="3">
        <f t="shared" si="0"/>
        <v>4070.1374693419934</v>
      </c>
      <c r="AB4" s="3">
        <f t="shared" si="0"/>
        <v>4477.1512162761928</v>
      </c>
      <c r="AC4" s="3">
        <f t="shared" si="0"/>
        <v>4924.8663379038126</v>
      </c>
      <c r="AD4" s="3">
        <f t="shared" si="0"/>
        <v>5417.3529716941939</v>
      </c>
      <c r="AE4" s="3">
        <f t="shared" si="0"/>
        <v>5959.0882688636138</v>
      </c>
      <c r="AF4" s="3">
        <f t="shared" si="0"/>
        <v>6554.9970957499754</v>
      </c>
      <c r="AG4" s="3"/>
      <c r="AH4" s="3"/>
      <c r="AI4" s="3"/>
      <c r="AJ4" s="2"/>
    </row>
    <row r="5" spans="1:36" x14ac:dyDescent="0.25">
      <c r="A5" s="2"/>
      <c r="B5" s="2"/>
      <c r="C5" s="2" t="s">
        <v>0</v>
      </c>
      <c r="D5" s="4">
        <f t="shared" ref="D5:AF5" si="1">VLOOKUP(D4,$J$17:$K$23,2,TRUE)</f>
        <v>6</v>
      </c>
      <c r="E5" s="5">
        <f>VLOOKUP(E4,$J$17:$K$23,2,TRUE)</f>
        <v>6</v>
      </c>
      <c r="F5" s="5">
        <f t="shared" si="1"/>
        <v>6</v>
      </c>
      <c r="G5" s="5">
        <f t="shared" si="1"/>
        <v>6</v>
      </c>
      <c r="H5" s="5">
        <f>VLOOKUP(H4,$J$17:$K$23,2,TRUE)</f>
        <v>6</v>
      </c>
      <c r="I5" s="5">
        <f t="shared" si="1"/>
        <v>6</v>
      </c>
      <c r="J5" s="5">
        <f t="shared" si="1"/>
        <v>6</v>
      </c>
      <c r="K5" s="5">
        <f t="shared" si="1"/>
        <v>6</v>
      </c>
      <c r="L5" s="5">
        <f t="shared" si="1"/>
        <v>6</v>
      </c>
      <c r="M5" s="5">
        <f t="shared" si="1"/>
        <v>6</v>
      </c>
      <c r="N5" s="5">
        <f t="shared" si="1"/>
        <v>6</v>
      </c>
      <c r="O5" s="5">
        <f t="shared" si="1"/>
        <v>6</v>
      </c>
      <c r="P5" s="5">
        <f t="shared" si="1"/>
        <v>6</v>
      </c>
      <c r="Q5" s="5">
        <f t="shared" si="1"/>
        <v>6</v>
      </c>
      <c r="R5" s="5">
        <f t="shared" si="1"/>
        <v>6</v>
      </c>
      <c r="S5" s="5">
        <f t="shared" si="1"/>
        <v>6</v>
      </c>
      <c r="T5" s="5">
        <f t="shared" si="1"/>
        <v>6</v>
      </c>
      <c r="U5" s="5">
        <f t="shared" si="1"/>
        <v>6</v>
      </c>
      <c r="V5" s="5">
        <f t="shared" si="1"/>
        <v>15</v>
      </c>
      <c r="W5" s="5">
        <f t="shared" si="1"/>
        <v>15</v>
      </c>
      <c r="X5" s="5">
        <f t="shared" si="1"/>
        <v>15</v>
      </c>
      <c r="Y5" s="5">
        <f t="shared" si="1"/>
        <v>15</v>
      </c>
      <c r="Z5" s="5">
        <f t="shared" si="1"/>
        <v>15</v>
      </c>
      <c r="AA5" s="5">
        <f t="shared" si="1"/>
        <v>25</v>
      </c>
      <c r="AB5" s="5">
        <f t="shared" si="1"/>
        <v>25</v>
      </c>
      <c r="AC5" s="5">
        <f t="shared" si="1"/>
        <v>25</v>
      </c>
      <c r="AD5" s="5">
        <f t="shared" si="1"/>
        <v>25</v>
      </c>
      <c r="AE5" s="5">
        <f t="shared" si="1"/>
        <v>25</v>
      </c>
      <c r="AF5" s="6">
        <f t="shared" si="1"/>
        <v>50</v>
      </c>
      <c r="AG5" s="8"/>
      <c r="AH5" s="8"/>
      <c r="AI5" s="8"/>
      <c r="AJ5" s="2"/>
    </row>
    <row r="6" spans="1:36" x14ac:dyDescent="0.25">
      <c r="A6" s="2"/>
      <c r="B6" s="2"/>
      <c r="C6" s="2" t="s">
        <v>1</v>
      </c>
      <c r="D6" s="7">
        <f t="shared" ref="D6:AF6" si="2">VLOOKUP(D4,$T$17:$V$21,3,TRUE)</f>
        <v>5.833333333333333</v>
      </c>
      <c r="E6" s="8">
        <f>VLOOKUP(E4,$T$17:$V$21,3,TRUE)</f>
        <v>5.833333333333333</v>
      </c>
      <c r="F6" s="8">
        <f t="shared" si="2"/>
        <v>5.833333333333333</v>
      </c>
      <c r="G6" s="8">
        <f t="shared" si="2"/>
        <v>5.833333333333333</v>
      </c>
      <c r="H6" s="8">
        <f>VLOOKUP(H4,$T$17:$V$21,3,TRUE)</f>
        <v>5.833333333333333</v>
      </c>
      <c r="I6" s="8">
        <f t="shared" si="2"/>
        <v>5.833333333333333</v>
      </c>
      <c r="J6" s="8">
        <f t="shared" si="2"/>
        <v>5.833333333333333</v>
      </c>
      <c r="K6" s="8">
        <f t="shared" si="2"/>
        <v>5.833333333333333</v>
      </c>
      <c r="L6" s="8">
        <f t="shared" si="2"/>
        <v>5.833333333333333</v>
      </c>
      <c r="M6" s="8">
        <f t="shared" si="2"/>
        <v>5.833333333333333</v>
      </c>
      <c r="N6" s="8">
        <f t="shared" si="2"/>
        <v>5.833333333333333</v>
      </c>
      <c r="O6" s="8">
        <f t="shared" si="2"/>
        <v>5.833333333333333</v>
      </c>
      <c r="P6" s="8">
        <f t="shared" si="2"/>
        <v>5.833333333333333</v>
      </c>
      <c r="Q6" s="8">
        <f t="shared" si="2"/>
        <v>5.833333333333333</v>
      </c>
      <c r="R6" s="8">
        <f t="shared" si="2"/>
        <v>5.833333333333333</v>
      </c>
      <c r="S6" s="8">
        <f t="shared" si="2"/>
        <v>5.833333333333333</v>
      </c>
      <c r="T6" s="8">
        <f t="shared" si="2"/>
        <v>5.833333333333333</v>
      </c>
      <c r="U6" s="8">
        <f t="shared" si="2"/>
        <v>5.833333333333333</v>
      </c>
      <c r="V6" s="8">
        <f t="shared" si="2"/>
        <v>5.833333333333333</v>
      </c>
      <c r="W6" s="8">
        <f t="shared" si="2"/>
        <v>5.833333333333333</v>
      </c>
      <c r="X6" s="8">
        <f t="shared" si="2"/>
        <v>5.833333333333333</v>
      </c>
      <c r="Y6" s="8">
        <f t="shared" si="2"/>
        <v>10</v>
      </c>
      <c r="Z6" s="8">
        <f t="shared" si="2"/>
        <v>10</v>
      </c>
      <c r="AA6" s="8">
        <f t="shared" si="2"/>
        <v>10</v>
      </c>
      <c r="AB6" s="8">
        <f t="shared" si="2"/>
        <v>10</v>
      </c>
      <c r="AC6" s="8">
        <f t="shared" si="2"/>
        <v>10</v>
      </c>
      <c r="AD6" s="8">
        <f t="shared" si="2"/>
        <v>16.666666666666668</v>
      </c>
      <c r="AE6" s="8">
        <f t="shared" si="2"/>
        <v>16.666666666666668</v>
      </c>
      <c r="AF6" s="9">
        <f t="shared" si="2"/>
        <v>16.666666666666668</v>
      </c>
      <c r="AG6" s="19"/>
      <c r="AH6" s="19"/>
      <c r="AI6" s="2"/>
      <c r="AJ6" s="2"/>
    </row>
    <row r="7" spans="1:36" x14ac:dyDescent="0.25">
      <c r="A7" s="2"/>
      <c r="B7" s="2"/>
      <c r="C7" s="2" t="s">
        <v>2</v>
      </c>
      <c r="D7" s="7">
        <f t="shared" ref="D7:AF7" si="3">VLOOKUP(D4,$P$17:$Q$26,2,TRUE)</f>
        <v>2.5</v>
      </c>
      <c r="E7" s="8">
        <f>VLOOKUP(E4,$P$17:$Q$26,2,TRUE)</f>
        <v>5</v>
      </c>
      <c r="F7" s="8">
        <f t="shared" si="3"/>
        <v>5</v>
      </c>
      <c r="G7" s="8">
        <f t="shared" si="3"/>
        <v>5</v>
      </c>
      <c r="H7" s="8">
        <f>VLOOKUP(H4,$P$17:$Q$26,2,TRUE)</f>
        <v>5</v>
      </c>
      <c r="I7" s="8">
        <f t="shared" si="3"/>
        <v>5</v>
      </c>
      <c r="J7" s="8">
        <f t="shared" si="3"/>
        <v>5</v>
      </c>
      <c r="K7" s="8">
        <f t="shared" si="3"/>
        <v>5</v>
      </c>
      <c r="L7" s="8">
        <f t="shared" si="3"/>
        <v>5</v>
      </c>
      <c r="M7" s="8">
        <f t="shared" si="3"/>
        <v>7.5</v>
      </c>
      <c r="N7" s="8">
        <f t="shared" si="3"/>
        <v>7.5</v>
      </c>
      <c r="O7" s="8">
        <f t="shared" si="3"/>
        <v>7.5</v>
      </c>
      <c r="P7" s="8">
        <f t="shared" si="3"/>
        <v>7.5</v>
      </c>
      <c r="Q7" s="8">
        <f t="shared" si="3"/>
        <v>7.5</v>
      </c>
      <c r="R7" s="8">
        <f t="shared" si="3"/>
        <v>7.5</v>
      </c>
      <c r="S7" s="8">
        <f t="shared" si="3"/>
        <v>7.5</v>
      </c>
      <c r="T7" s="8">
        <f t="shared" si="3"/>
        <v>25</v>
      </c>
      <c r="U7" s="8">
        <f t="shared" si="3"/>
        <v>25</v>
      </c>
      <c r="V7" s="8">
        <f t="shared" si="3"/>
        <v>25</v>
      </c>
      <c r="W7" s="8">
        <f t="shared" si="3"/>
        <v>25</v>
      </c>
      <c r="X7" s="8">
        <f t="shared" si="3"/>
        <v>45</v>
      </c>
      <c r="Y7" s="8">
        <f t="shared" si="3"/>
        <v>45</v>
      </c>
      <c r="Z7" s="8">
        <f t="shared" si="3"/>
        <v>45</v>
      </c>
      <c r="AA7" s="8">
        <f t="shared" si="3"/>
        <v>100</v>
      </c>
      <c r="AB7" s="8">
        <f t="shared" si="3"/>
        <v>100</v>
      </c>
      <c r="AC7" s="8">
        <f t="shared" si="3"/>
        <v>100</v>
      </c>
      <c r="AD7" s="8">
        <f t="shared" si="3"/>
        <v>100</v>
      </c>
      <c r="AE7" s="8">
        <f t="shared" si="3"/>
        <v>100</v>
      </c>
      <c r="AF7" s="9">
        <f t="shared" si="3"/>
        <v>100</v>
      </c>
      <c r="AG7" s="19"/>
      <c r="AH7" s="19"/>
      <c r="AI7" s="2"/>
      <c r="AJ7" s="2"/>
    </row>
    <row r="8" spans="1:36" x14ac:dyDescent="0.25">
      <c r="A8" s="2"/>
      <c r="B8" s="2"/>
      <c r="C8" s="2" t="s">
        <v>4</v>
      </c>
      <c r="D8" s="7">
        <f t="shared" ref="D8:AF8" si="4">VLOOKUP(D4,$G$17:$H$23,2,TRUE)</f>
        <v>10</v>
      </c>
      <c r="E8" s="8">
        <f>VLOOKUP(E4,$G$17:$H$23,2,TRUE)</f>
        <v>10</v>
      </c>
      <c r="F8" s="8">
        <f t="shared" si="4"/>
        <v>10</v>
      </c>
      <c r="G8" s="8">
        <f t="shared" si="4"/>
        <v>10</v>
      </c>
      <c r="H8" s="8">
        <f>VLOOKUP(H4,$G$17:$H$23,2,TRUE)</f>
        <v>10</v>
      </c>
      <c r="I8" s="8">
        <f t="shared" si="4"/>
        <v>10</v>
      </c>
      <c r="J8" s="8">
        <f t="shared" si="4"/>
        <v>10</v>
      </c>
      <c r="K8" s="8">
        <f t="shared" si="4"/>
        <v>10</v>
      </c>
      <c r="L8" s="8">
        <f t="shared" si="4"/>
        <v>10</v>
      </c>
      <c r="M8" s="8">
        <f t="shared" si="4"/>
        <v>10</v>
      </c>
      <c r="N8" s="8">
        <f t="shared" si="4"/>
        <v>10</v>
      </c>
      <c r="O8" s="8">
        <f t="shared" si="4"/>
        <v>10</v>
      </c>
      <c r="P8" s="8">
        <f t="shared" si="4"/>
        <v>10</v>
      </c>
      <c r="Q8" s="8">
        <f t="shared" si="4"/>
        <v>10</v>
      </c>
      <c r="R8" s="8">
        <f t="shared" si="4"/>
        <v>10</v>
      </c>
      <c r="S8" s="8">
        <f t="shared" si="4"/>
        <v>10</v>
      </c>
      <c r="T8" s="8">
        <f t="shared" si="4"/>
        <v>10</v>
      </c>
      <c r="U8" s="8">
        <f t="shared" si="4"/>
        <v>10</v>
      </c>
      <c r="V8" s="8">
        <f t="shared" si="4"/>
        <v>12</v>
      </c>
      <c r="W8" s="8">
        <f t="shared" si="4"/>
        <v>12</v>
      </c>
      <c r="X8" s="8">
        <f t="shared" si="4"/>
        <v>12</v>
      </c>
      <c r="Y8" s="8">
        <f t="shared" si="4"/>
        <v>12</v>
      </c>
      <c r="Z8" s="8">
        <f t="shared" si="4"/>
        <v>18</v>
      </c>
      <c r="AA8" s="8">
        <f t="shared" si="4"/>
        <v>18</v>
      </c>
      <c r="AB8" s="8">
        <f t="shared" si="4"/>
        <v>18</v>
      </c>
      <c r="AC8" s="8">
        <f t="shared" si="4"/>
        <v>24</v>
      </c>
      <c r="AD8" s="8">
        <f t="shared" si="4"/>
        <v>24</v>
      </c>
      <c r="AE8" s="8">
        <f t="shared" si="4"/>
        <v>24</v>
      </c>
      <c r="AF8" s="9">
        <f t="shared" si="4"/>
        <v>24</v>
      </c>
      <c r="AG8" s="8">
        <v>32</v>
      </c>
      <c r="AH8" s="8" t="s">
        <v>86</v>
      </c>
      <c r="AI8" s="8"/>
      <c r="AJ8" s="2"/>
    </row>
    <row r="9" spans="1:36" x14ac:dyDescent="0.25">
      <c r="A9" s="2"/>
      <c r="B9" s="2"/>
      <c r="C9" s="2" t="s">
        <v>3</v>
      </c>
      <c r="D9" s="7">
        <f t="shared" ref="D9:AF9" si="5">D3*0.01</f>
        <v>0</v>
      </c>
      <c r="E9" s="8">
        <f>E3*0.01</f>
        <v>3.9988000000000001</v>
      </c>
      <c r="F9" s="8">
        <f t="shared" si="5"/>
        <v>4.3986000000000001</v>
      </c>
      <c r="G9" s="8">
        <f t="shared" si="5"/>
        <v>4.8385000000000007</v>
      </c>
      <c r="H9" s="8">
        <f>H3*0.01</f>
        <v>5.3183000000000007</v>
      </c>
      <c r="I9" s="8">
        <f t="shared" si="5"/>
        <v>5.8541999999999996</v>
      </c>
      <c r="J9" s="8">
        <f t="shared" si="5"/>
        <v>6.4379999999999997</v>
      </c>
      <c r="K9" s="8">
        <f t="shared" si="5"/>
        <v>7.0777999999999999</v>
      </c>
      <c r="L9" s="8">
        <f t="shared" si="5"/>
        <v>7.789600000000001</v>
      </c>
      <c r="M9" s="8">
        <f t="shared" si="5"/>
        <v>8.5653000000000006</v>
      </c>
      <c r="N9" s="8">
        <f t="shared" si="5"/>
        <v>9.4211000000000009</v>
      </c>
      <c r="O9" s="8">
        <f t="shared" si="5"/>
        <v>10.36</v>
      </c>
      <c r="P9" s="8">
        <f t="shared" si="5"/>
        <v>11.404400000000001</v>
      </c>
      <c r="Q9" s="8">
        <f t="shared" si="5"/>
        <v>12.5481</v>
      </c>
      <c r="R9" s="8">
        <f t="shared" si="5"/>
        <v>13.803699999999999</v>
      </c>
      <c r="S9" s="8">
        <f t="shared" si="5"/>
        <v>15.179300000000001</v>
      </c>
      <c r="T9" s="8">
        <f t="shared" si="5"/>
        <v>16.657499999999999</v>
      </c>
      <c r="U9" s="8">
        <f t="shared" si="5"/>
        <v>18.004999999999999</v>
      </c>
      <c r="V9" s="8">
        <f t="shared" si="5"/>
        <v>19.434000000000001</v>
      </c>
      <c r="W9" s="8">
        <f t="shared" si="5"/>
        <v>20.950700000000001</v>
      </c>
      <c r="X9" s="8">
        <f t="shared" si="5"/>
        <v>22.577199999999998</v>
      </c>
      <c r="Y9" s="8">
        <f t="shared" si="5"/>
        <v>24.243600000000001</v>
      </c>
      <c r="Z9" s="8">
        <f t="shared" si="5"/>
        <v>26.14</v>
      </c>
      <c r="AA9" s="8">
        <f t="shared" si="5"/>
        <v>28.195300000000003</v>
      </c>
      <c r="AB9" s="8">
        <f t="shared" si="5"/>
        <v>30.423200000000001</v>
      </c>
      <c r="AC9" s="8">
        <f t="shared" si="5"/>
        <v>32.99</v>
      </c>
      <c r="AD9" s="8">
        <f t="shared" si="5"/>
        <v>35.917300000000004</v>
      </c>
      <c r="AE9" s="8">
        <f t="shared" si="5"/>
        <v>39.067500000000003</v>
      </c>
      <c r="AF9" s="9">
        <f t="shared" si="5"/>
        <v>42.445799999999998</v>
      </c>
      <c r="AG9" s="19"/>
      <c r="AH9" s="19"/>
      <c r="AI9" s="2"/>
      <c r="AJ9" s="2"/>
    </row>
    <row r="10" spans="1:36" x14ac:dyDescent="0.25">
      <c r="A10" s="2"/>
      <c r="B10" s="2"/>
      <c r="C10" s="2" t="s">
        <v>5</v>
      </c>
      <c r="D10" s="7">
        <f t="shared" ref="D10:Y10" si="6">VLOOKUP(D3,$M$17:$N$45,2,TRUE)</f>
        <v>1.5</v>
      </c>
      <c r="E10" s="8">
        <f>VLOOKUP(E3,$M$17:$N$45,2,TRUE)</f>
        <v>3</v>
      </c>
      <c r="F10" s="8">
        <f t="shared" si="6"/>
        <v>3</v>
      </c>
      <c r="G10" s="8">
        <f t="shared" si="6"/>
        <v>3</v>
      </c>
      <c r="H10" s="8">
        <f>VLOOKUP(H3,$M$17:$N$45,2,TRUE)</f>
        <v>5</v>
      </c>
      <c r="I10" s="8">
        <f t="shared" si="6"/>
        <v>5</v>
      </c>
      <c r="J10" s="8">
        <f t="shared" si="6"/>
        <v>7</v>
      </c>
      <c r="K10" s="8">
        <f t="shared" si="6"/>
        <v>9</v>
      </c>
      <c r="L10" s="8">
        <f t="shared" si="6"/>
        <v>9</v>
      </c>
      <c r="M10" s="8">
        <f t="shared" si="6"/>
        <v>12</v>
      </c>
      <c r="N10" s="8">
        <f t="shared" si="6"/>
        <v>15</v>
      </c>
      <c r="O10" s="8">
        <f t="shared" si="6"/>
        <v>20</v>
      </c>
      <c r="P10" s="8">
        <f t="shared" si="6"/>
        <v>25</v>
      </c>
      <c r="Q10" s="8">
        <f t="shared" si="6"/>
        <v>25</v>
      </c>
      <c r="R10" s="8">
        <f t="shared" si="6"/>
        <v>35</v>
      </c>
      <c r="S10" s="8">
        <f t="shared" si="6"/>
        <v>45</v>
      </c>
      <c r="T10" s="8">
        <f t="shared" si="6"/>
        <v>45</v>
      </c>
      <c r="U10" s="8">
        <f t="shared" si="6"/>
        <v>55</v>
      </c>
      <c r="V10" s="8">
        <f t="shared" si="6"/>
        <v>65</v>
      </c>
      <c r="W10" s="8">
        <f t="shared" si="6"/>
        <v>65</v>
      </c>
      <c r="X10" s="8">
        <f t="shared" si="6"/>
        <v>75</v>
      </c>
      <c r="Y10" s="8">
        <f t="shared" si="6"/>
        <v>85</v>
      </c>
      <c r="Z10" s="8">
        <f t="shared" ref="Z10:AF10" si="7">Z3*0.04</f>
        <v>104.56</v>
      </c>
      <c r="AA10" s="8">
        <f t="shared" si="7"/>
        <v>112.78120000000001</v>
      </c>
      <c r="AB10" s="8">
        <f t="shared" si="7"/>
        <v>121.69280000000001</v>
      </c>
      <c r="AC10" s="8">
        <f t="shared" si="7"/>
        <v>131.96</v>
      </c>
      <c r="AD10" s="8">
        <f t="shared" si="7"/>
        <v>143.66920000000002</v>
      </c>
      <c r="AE10" s="8">
        <f t="shared" si="7"/>
        <v>156.27000000000001</v>
      </c>
      <c r="AF10" s="8">
        <f t="shared" si="7"/>
        <v>169.78319999999999</v>
      </c>
      <c r="AG10" s="19"/>
      <c r="AH10" s="19"/>
      <c r="AI10" s="2"/>
      <c r="AJ10" s="2"/>
    </row>
    <row r="11" spans="1:36" x14ac:dyDescent="0.25">
      <c r="A11" s="2"/>
      <c r="B11" s="2"/>
      <c r="C11" s="2" t="s">
        <v>6</v>
      </c>
      <c r="D11" s="10">
        <v>10</v>
      </c>
      <c r="E11" s="11">
        <v>10</v>
      </c>
      <c r="F11" s="11">
        <v>10</v>
      </c>
      <c r="G11" s="11">
        <v>10</v>
      </c>
      <c r="H11" s="11">
        <v>10</v>
      </c>
      <c r="I11" s="11">
        <v>10</v>
      </c>
      <c r="J11" s="11">
        <v>10</v>
      </c>
      <c r="K11" s="11">
        <v>10</v>
      </c>
      <c r="L11" s="11">
        <v>10</v>
      </c>
      <c r="M11" s="11">
        <v>10</v>
      </c>
      <c r="N11" s="11">
        <v>10</v>
      </c>
      <c r="O11" s="11">
        <v>10</v>
      </c>
      <c r="P11" s="11">
        <v>10</v>
      </c>
      <c r="Q11" s="11">
        <v>10</v>
      </c>
      <c r="R11" s="11">
        <v>10</v>
      </c>
      <c r="S11" s="11">
        <v>10</v>
      </c>
      <c r="T11" s="11">
        <v>10</v>
      </c>
      <c r="U11" s="11">
        <v>10</v>
      </c>
      <c r="V11" s="11">
        <v>10</v>
      </c>
      <c r="W11" s="11">
        <v>10</v>
      </c>
      <c r="X11" s="11">
        <v>10</v>
      </c>
      <c r="Y11" s="11">
        <v>10</v>
      </c>
      <c r="Z11" s="11">
        <v>10</v>
      </c>
      <c r="AA11" s="11">
        <v>10</v>
      </c>
      <c r="AB11" s="11">
        <v>10</v>
      </c>
      <c r="AC11" s="11">
        <v>10</v>
      </c>
      <c r="AD11" s="11">
        <v>10</v>
      </c>
      <c r="AE11" s="11">
        <v>10</v>
      </c>
      <c r="AF11" s="12">
        <v>10</v>
      </c>
      <c r="AG11" s="19"/>
      <c r="AH11" s="19"/>
      <c r="AI11" s="2"/>
      <c r="AJ11" s="2"/>
    </row>
    <row r="12" spans="1:3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x14ac:dyDescent="0.25">
      <c r="A13" s="2"/>
      <c r="B13" s="2"/>
      <c r="C13" s="2"/>
      <c r="D13" s="2" t="s">
        <v>64</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x14ac:dyDescent="0.25">
      <c r="A14" s="2"/>
      <c r="B14" s="2"/>
      <c r="C14" s="2" t="s">
        <v>55</v>
      </c>
      <c r="D14" s="16" t="s">
        <v>56</v>
      </c>
      <c r="E14" s="2"/>
      <c r="F14" s="2" t="s">
        <v>57</v>
      </c>
      <c r="G14" s="2" t="s">
        <v>58</v>
      </c>
      <c r="H14" s="2" t="s">
        <v>59</v>
      </c>
      <c r="I14" s="2" t="s">
        <v>60</v>
      </c>
      <c r="J14" s="2" t="s">
        <v>25</v>
      </c>
      <c r="K14" s="2" t="s">
        <v>61</v>
      </c>
      <c r="L14" s="2" t="s">
        <v>62</v>
      </c>
      <c r="M14" s="2" t="s">
        <v>63</v>
      </c>
      <c r="N14" s="2"/>
      <c r="O14" s="2"/>
      <c r="P14" s="2"/>
      <c r="Q14" s="2"/>
      <c r="R14" s="2"/>
      <c r="S14" s="2"/>
      <c r="T14" s="2"/>
      <c r="U14" s="2"/>
      <c r="V14" s="2"/>
      <c r="W14" s="2"/>
      <c r="X14" s="2"/>
      <c r="Y14" s="2"/>
      <c r="Z14" s="2"/>
      <c r="AA14" s="2"/>
      <c r="AB14" s="2"/>
      <c r="AC14" s="2"/>
      <c r="AD14" s="2"/>
      <c r="AE14" s="2"/>
      <c r="AF14" s="2"/>
      <c r="AG14" s="2"/>
      <c r="AH14" s="2"/>
      <c r="AI14" s="2"/>
      <c r="AJ14" s="2"/>
    </row>
    <row r="15" spans="1:3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x14ac:dyDescent="0.25">
      <c r="A16" s="2"/>
      <c r="B16" s="2"/>
      <c r="C16" s="2" t="s">
        <v>4</v>
      </c>
      <c r="D16" s="2" t="s">
        <v>16</v>
      </c>
      <c r="E16" s="2"/>
      <c r="F16" s="2"/>
      <c r="G16" t="s">
        <v>51</v>
      </c>
      <c r="H16" t="s">
        <v>50</v>
      </c>
      <c r="I16" s="2"/>
      <c r="J16" s="2" t="s">
        <v>51</v>
      </c>
      <c r="K16" s="2" t="s">
        <v>52</v>
      </c>
      <c r="L16" s="2"/>
      <c r="M16" s="2" t="s">
        <v>53</v>
      </c>
      <c r="N16" s="2" t="s">
        <v>54</v>
      </c>
      <c r="O16" s="2"/>
      <c r="P16" s="2" t="s">
        <v>53</v>
      </c>
      <c r="Q16" s="2" t="s">
        <v>71</v>
      </c>
      <c r="R16" s="2"/>
      <c r="S16" s="2" t="s">
        <v>80</v>
      </c>
      <c r="T16" s="2" t="s">
        <v>81</v>
      </c>
      <c r="U16" s="2" t="s">
        <v>78</v>
      </c>
      <c r="V16" s="2" t="s">
        <v>79</v>
      </c>
      <c r="W16" s="2"/>
      <c r="X16" s="2"/>
      <c r="Y16" s="2" t="s">
        <v>81</v>
      </c>
      <c r="Z16" s="2" t="s">
        <v>85</v>
      </c>
      <c r="AA16" s="2" t="s">
        <v>79</v>
      </c>
      <c r="AB16" s="2"/>
      <c r="AC16" s="2"/>
      <c r="AD16" s="2"/>
      <c r="AE16" s="2"/>
      <c r="AF16" s="2"/>
      <c r="AG16" s="2"/>
      <c r="AH16" s="2"/>
      <c r="AI16" s="2"/>
      <c r="AJ16" s="2"/>
    </row>
    <row r="17" spans="1:36" x14ac:dyDescent="0.25">
      <c r="A17" s="2"/>
      <c r="B17" s="2"/>
      <c r="C17" s="16" t="s">
        <v>15</v>
      </c>
      <c r="D17" s="2"/>
      <c r="E17" s="2"/>
      <c r="F17" s="2"/>
      <c r="G17" s="17">
        <v>0</v>
      </c>
      <c r="H17" s="20">
        <v>10</v>
      </c>
      <c r="I17" s="17"/>
      <c r="J17" s="17">
        <v>0</v>
      </c>
      <c r="K17" s="14">
        <v>6</v>
      </c>
      <c r="L17" s="17"/>
      <c r="M17" s="17">
        <v>0</v>
      </c>
      <c r="N17" s="3">
        <v>1.5</v>
      </c>
      <c r="O17" s="17"/>
      <c r="P17" s="17">
        <v>0</v>
      </c>
      <c r="Q17" s="20">
        <v>2.5</v>
      </c>
      <c r="R17" s="15"/>
      <c r="S17" s="21">
        <v>0</v>
      </c>
      <c r="T17" s="21">
        <f>S17/12</f>
        <v>0</v>
      </c>
      <c r="U17" s="20">
        <v>70</v>
      </c>
      <c r="V17" s="20">
        <f>U17/12</f>
        <v>5.833333333333333</v>
      </c>
      <c r="W17" s="2"/>
      <c r="X17" s="21"/>
      <c r="Y17" s="21">
        <f>X17/12</f>
        <v>0</v>
      </c>
      <c r="Z17" s="20">
        <v>120</v>
      </c>
      <c r="AA17" s="20">
        <f>Z17/12</f>
        <v>10</v>
      </c>
      <c r="AB17" s="2"/>
      <c r="AC17" s="2"/>
      <c r="AD17" s="2"/>
      <c r="AE17" s="2"/>
      <c r="AF17" s="2"/>
      <c r="AG17" s="2"/>
      <c r="AH17" s="2"/>
      <c r="AI17" s="2"/>
      <c r="AJ17" s="2"/>
    </row>
    <row r="18" spans="1:36" x14ac:dyDescent="0.25">
      <c r="A18" s="2"/>
      <c r="B18" s="2"/>
      <c r="C18" s="2" t="s">
        <v>9</v>
      </c>
      <c r="D18" s="2" t="s">
        <v>10</v>
      </c>
      <c r="E18" s="2"/>
      <c r="F18" s="2"/>
      <c r="G18" s="17">
        <v>2400</v>
      </c>
      <c r="H18" s="20">
        <v>10</v>
      </c>
      <c r="I18" s="17"/>
      <c r="J18" s="17">
        <v>2499</v>
      </c>
      <c r="K18" s="14">
        <v>6</v>
      </c>
      <c r="L18" s="17"/>
      <c r="M18" s="17">
        <v>1</v>
      </c>
      <c r="N18" s="3">
        <v>3</v>
      </c>
      <c r="O18" s="17"/>
      <c r="P18" s="17">
        <v>1</v>
      </c>
      <c r="Q18" s="20">
        <v>5</v>
      </c>
      <c r="R18" s="15"/>
      <c r="S18" s="21">
        <v>39999</v>
      </c>
      <c r="T18" s="21">
        <f t="shared" ref="T18:T21" si="8">S18/12</f>
        <v>3333.25</v>
      </c>
      <c r="U18" s="20">
        <v>70</v>
      </c>
      <c r="V18" s="20">
        <f t="shared" ref="V18:V21" si="9">U18/12</f>
        <v>5.833333333333333</v>
      </c>
      <c r="W18" s="2"/>
      <c r="X18" s="21"/>
      <c r="Y18" s="21"/>
      <c r="Z18" s="20"/>
      <c r="AA18" s="20"/>
      <c r="AB18" s="2"/>
      <c r="AC18" s="2"/>
      <c r="AD18" s="2"/>
      <c r="AE18" s="2"/>
      <c r="AF18" s="2"/>
      <c r="AG18" s="2"/>
      <c r="AH18" s="2"/>
      <c r="AI18" s="2"/>
      <c r="AJ18" s="2"/>
    </row>
    <row r="19" spans="1:36" x14ac:dyDescent="0.25">
      <c r="A19" s="2"/>
      <c r="B19" s="2"/>
      <c r="C19" s="2" t="s">
        <v>11</v>
      </c>
      <c r="D19" s="2">
        <v>10</v>
      </c>
      <c r="E19" s="2"/>
      <c r="F19" s="2"/>
      <c r="G19" s="17">
        <v>2401</v>
      </c>
      <c r="H19" s="20">
        <v>12</v>
      </c>
      <c r="I19" s="17"/>
      <c r="J19" s="17">
        <v>2500</v>
      </c>
      <c r="K19" s="14">
        <v>15</v>
      </c>
      <c r="L19" s="17"/>
      <c r="M19" s="17">
        <v>500</v>
      </c>
      <c r="N19" s="3">
        <v>3</v>
      </c>
      <c r="O19" s="17"/>
      <c r="P19" s="17">
        <v>1000</v>
      </c>
      <c r="Q19" s="20">
        <v>5</v>
      </c>
      <c r="R19" s="15"/>
      <c r="S19" s="21">
        <v>40000</v>
      </c>
      <c r="T19" s="21">
        <f t="shared" si="8"/>
        <v>3333.3333333333335</v>
      </c>
      <c r="U19" s="20">
        <v>120</v>
      </c>
      <c r="V19" s="20">
        <f t="shared" si="9"/>
        <v>10</v>
      </c>
      <c r="W19" s="2"/>
      <c r="X19" s="21"/>
      <c r="Y19" s="21"/>
      <c r="Z19" s="20"/>
      <c r="AA19" s="20"/>
      <c r="AB19" s="2"/>
      <c r="AC19" s="2"/>
      <c r="AD19" s="2"/>
      <c r="AE19" s="2"/>
      <c r="AF19" s="2"/>
      <c r="AG19" s="2"/>
      <c r="AH19" s="2"/>
      <c r="AI19" s="2"/>
      <c r="AJ19" s="2"/>
    </row>
    <row r="20" spans="1:36" x14ac:dyDescent="0.25">
      <c r="A20" s="2"/>
      <c r="B20" s="2"/>
      <c r="C20" s="2" t="s">
        <v>12</v>
      </c>
      <c r="D20" s="2">
        <v>12</v>
      </c>
      <c r="E20" s="2"/>
      <c r="F20" s="2"/>
      <c r="G20" s="17">
        <v>3600</v>
      </c>
      <c r="H20" s="20">
        <v>12</v>
      </c>
      <c r="I20" s="17"/>
      <c r="J20" s="17">
        <v>3999</v>
      </c>
      <c r="K20" s="14">
        <v>15</v>
      </c>
      <c r="L20" s="17"/>
      <c r="M20" s="17">
        <v>501</v>
      </c>
      <c r="N20" s="3">
        <v>5</v>
      </c>
      <c r="P20" s="17">
        <v>1001</v>
      </c>
      <c r="Q20" s="20">
        <v>7.5</v>
      </c>
      <c r="R20" s="15"/>
      <c r="S20" s="21">
        <v>59999</v>
      </c>
      <c r="T20" s="21">
        <f t="shared" si="8"/>
        <v>4999.916666666667</v>
      </c>
      <c r="U20" s="20">
        <v>120</v>
      </c>
      <c r="V20" s="20">
        <f t="shared" si="9"/>
        <v>10</v>
      </c>
      <c r="W20" s="2"/>
      <c r="X20" s="21"/>
      <c r="Y20" s="21"/>
      <c r="Z20" s="20"/>
      <c r="AA20" s="20"/>
      <c r="AB20" s="2"/>
      <c r="AC20" s="2"/>
      <c r="AD20" s="2"/>
      <c r="AE20" s="2"/>
      <c r="AF20" s="2"/>
      <c r="AG20" s="2"/>
      <c r="AH20" s="2"/>
      <c r="AI20" s="2"/>
      <c r="AJ20" s="2"/>
    </row>
    <row r="21" spans="1:36" x14ac:dyDescent="0.25">
      <c r="A21" s="2"/>
      <c r="B21" s="2"/>
      <c r="C21" s="2" t="s">
        <v>13</v>
      </c>
      <c r="D21" s="2">
        <v>18</v>
      </c>
      <c r="E21" s="2"/>
      <c r="F21" s="2"/>
      <c r="G21" s="17">
        <v>3601</v>
      </c>
      <c r="H21" s="20">
        <v>18</v>
      </c>
      <c r="I21" s="17"/>
      <c r="J21" s="17">
        <v>4000</v>
      </c>
      <c r="K21" s="14">
        <v>25</v>
      </c>
      <c r="L21" s="17"/>
      <c r="M21" s="17">
        <v>600</v>
      </c>
      <c r="N21" s="3">
        <v>5</v>
      </c>
      <c r="P21" s="17">
        <v>2000</v>
      </c>
      <c r="Q21" s="20">
        <v>7.5</v>
      </c>
      <c r="R21" s="15"/>
      <c r="S21" s="21">
        <v>60000</v>
      </c>
      <c r="T21" s="21">
        <f t="shared" si="8"/>
        <v>5000</v>
      </c>
      <c r="U21" s="20">
        <v>200</v>
      </c>
      <c r="V21" s="20">
        <f t="shared" si="9"/>
        <v>16.666666666666668</v>
      </c>
      <c r="W21" s="2"/>
      <c r="X21" s="21"/>
      <c r="Y21" s="21"/>
      <c r="Z21" s="20"/>
      <c r="AA21" s="20"/>
      <c r="AB21" s="2"/>
      <c r="AC21" s="2"/>
      <c r="AD21" s="2"/>
      <c r="AE21" s="2"/>
      <c r="AF21" s="2"/>
      <c r="AG21" s="2"/>
      <c r="AH21" s="2"/>
      <c r="AI21" s="2"/>
      <c r="AJ21" s="2"/>
    </row>
    <row r="22" spans="1:36" x14ac:dyDescent="0.25">
      <c r="A22" s="2"/>
      <c r="B22" s="2"/>
      <c r="C22" s="2" t="s">
        <v>14</v>
      </c>
      <c r="D22" s="2">
        <v>24</v>
      </c>
      <c r="E22" s="2"/>
      <c r="F22" s="2"/>
      <c r="G22" s="17">
        <v>4800</v>
      </c>
      <c r="H22" s="20">
        <v>18</v>
      </c>
      <c r="I22" s="17"/>
      <c r="J22" s="17">
        <v>5999</v>
      </c>
      <c r="K22" s="14">
        <v>25</v>
      </c>
      <c r="L22" s="17"/>
      <c r="M22" s="17">
        <v>601</v>
      </c>
      <c r="N22" s="3">
        <v>7</v>
      </c>
      <c r="P22" s="17">
        <v>2001</v>
      </c>
      <c r="Q22" s="20">
        <v>25</v>
      </c>
      <c r="R22" s="15"/>
      <c r="S22" s="21"/>
      <c r="T22" s="21"/>
      <c r="U22" s="20"/>
      <c r="V22" s="20"/>
      <c r="W22" s="2"/>
      <c r="X22" s="2"/>
      <c r="Y22" s="2"/>
      <c r="Z22" s="2"/>
      <c r="AA22" s="2"/>
      <c r="AB22" s="2"/>
      <c r="AC22" s="2"/>
      <c r="AD22" s="2"/>
      <c r="AE22" s="2"/>
      <c r="AF22" s="2"/>
      <c r="AG22" s="2"/>
      <c r="AH22" s="2"/>
      <c r="AI22" s="2"/>
      <c r="AJ22" s="2"/>
    </row>
    <row r="23" spans="1:36" x14ac:dyDescent="0.25">
      <c r="A23" s="2"/>
      <c r="B23" s="2"/>
      <c r="C23" s="2"/>
      <c r="D23" s="2"/>
      <c r="E23" s="2"/>
      <c r="F23" s="2"/>
      <c r="G23" s="17">
        <v>4801</v>
      </c>
      <c r="H23" s="20">
        <v>24</v>
      </c>
      <c r="I23" s="17"/>
      <c r="J23" s="17">
        <v>6000</v>
      </c>
      <c r="K23" s="14">
        <v>50</v>
      </c>
      <c r="L23" s="17"/>
      <c r="M23" s="17">
        <v>700</v>
      </c>
      <c r="N23" s="3">
        <v>7</v>
      </c>
      <c r="P23" s="17">
        <v>3000</v>
      </c>
      <c r="Q23" s="20">
        <v>25</v>
      </c>
      <c r="R23" s="15"/>
      <c r="S23" s="21"/>
      <c r="T23" s="21"/>
      <c r="U23" s="20"/>
      <c r="V23" s="20"/>
      <c r="W23" s="2"/>
      <c r="X23" s="2"/>
      <c r="Y23" s="2"/>
      <c r="Z23" s="2"/>
      <c r="AA23" s="2"/>
      <c r="AB23" s="2"/>
      <c r="AC23" s="2"/>
      <c r="AD23" s="2"/>
      <c r="AE23" s="2"/>
      <c r="AF23" s="2"/>
      <c r="AG23" s="2"/>
      <c r="AH23" s="2"/>
      <c r="AI23" s="2"/>
      <c r="AJ23" s="2"/>
    </row>
    <row r="24" spans="1:36" x14ac:dyDescent="0.25">
      <c r="A24" s="2"/>
      <c r="B24" s="2"/>
      <c r="C24" s="2" t="s">
        <v>66</v>
      </c>
      <c r="D24" s="2"/>
      <c r="E24" s="2"/>
      <c r="F24" s="2"/>
      <c r="G24" s="17"/>
      <c r="H24" s="17"/>
      <c r="I24" s="17"/>
      <c r="J24" s="17"/>
      <c r="K24" s="17"/>
      <c r="L24" s="17"/>
      <c r="M24" s="17">
        <v>701</v>
      </c>
      <c r="N24" s="3">
        <v>9</v>
      </c>
      <c r="P24" s="17">
        <v>3001</v>
      </c>
      <c r="Q24" s="20">
        <v>45</v>
      </c>
      <c r="R24" s="2"/>
      <c r="S24" s="21"/>
      <c r="T24" s="21"/>
      <c r="U24" s="20"/>
      <c r="V24" s="20"/>
      <c r="W24" s="2"/>
      <c r="X24" s="2"/>
      <c r="Y24" s="2"/>
      <c r="Z24" s="2"/>
      <c r="AA24" s="2"/>
      <c r="AB24" s="2"/>
      <c r="AC24" s="2"/>
      <c r="AD24" s="2"/>
      <c r="AE24" s="2"/>
      <c r="AF24" s="2"/>
      <c r="AG24" s="2"/>
      <c r="AH24" s="2"/>
      <c r="AI24" s="2"/>
      <c r="AJ24" s="2"/>
    </row>
    <row r="25" spans="1:36" x14ac:dyDescent="0.25">
      <c r="A25" s="2"/>
      <c r="B25" s="2"/>
      <c r="C25" s="2" t="s">
        <v>18</v>
      </c>
      <c r="D25" s="2"/>
      <c r="E25" s="2"/>
      <c r="F25" s="2"/>
      <c r="G25" s="17"/>
      <c r="H25" s="17"/>
      <c r="I25" s="17"/>
      <c r="J25" s="17"/>
      <c r="K25" s="17"/>
      <c r="L25" s="17"/>
      <c r="M25" s="17">
        <v>800</v>
      </c>
      <c r="N25" s="3">
        <v>9</v>
      </c>
      <c r="P25" s="17">
        <v>4000</v>
      </c>
      <c r="Q25" s="20">
        <v>45</v>
      </c>
      <c r="R25" s="2"/>
      <c r="S25" s="21"/>
      <c r="T25" s="21"/>
      <c r="U25" s="20"/>
      <c r="V25" s="20"/>
      <c r="W25" s="2"/>
      <c r="X25" s="2"/>
      <c r="Y25" s="2"/>
      <c r="Z25" s="2"/>
      <c r="AA25" s="2"/>
      <c r="AB25" s="2"/>
      <c r="AC25" s="2"/>
      <c r="AD25" s="2"/>
      <c r="AE25" s="2"/>
      <c r="AF25" s="2"/>
      <c r="AG25" s="2"/>
      <c r="AH25" s="2"/>
      <c r="AI25" s="2"/>
      <c r="AJ25" s="2"/>
    </row>
    <row r="26" spans="1:36" x14ac:dyDescent="0.25">
      <c r="A26" s="2"/>
      <c r="B26" s="2"/>
      <c r="C26" s="2"/>
      <c r="D26" s="2"/>
      <c r="E26" s="2"/>
      <c r="F26" s="2"/>
      <c r="G26" s="17"/>
      <c r="H26" s="17"/>
      <c r="I26" s="17"/>
      <c r="J26" s="17"/>
      <c r="K26" s="17"/>
      <c r="L26" s="17"/>
      <c r="M26" s="17">
        <v>801</v>
      </c>
      <c r="N26" s="3">
        <v>12</v>
      </c>
      <c r="P26" s="17">
        <v>4001</v>
      </c>
      <c r="Q26" s="20">
        <v>100</v>
      </c>
      <c r="R26" s="2"/>
      <c r="S26" s="21"/>
      <c r="T26" s="21"/>
      <c r="U26" s="20"/>
      <c r="V26" s="20"/>
      <c r="W26" s="2"/>
      <c r="X26" s="2"/>
      <c r="Y26" s="2"/>
      <c r="Z26" s="2"/>
      <c r="AA26" s="2"/>
      <c r="AB26" s="2"/>
      <c r="AC26" s="2"/>
      <c r="AD26" s="2"/>
      <c r="AE26" s="2"/>
      <c r="AF26" s="2"/>
      <c r="AG26" s="2"/>
      <c r="AH26" s="2"/>
      <c r="AI26" s="2"/>
      <c r="AJ26" s="2"/>
    </row>
    <row r="27" spans="1:36" x14ac:dyDescent="0.25">
      <c r="A27" s="2"/>
      <c r="B27" s="2"/>
      <c r="C27" s="2" t="s">
        <v>0</v>
      </c>
      <c r="D27" s="2" t="s">
        <v>16</v>
      </c>
      <c r="E27" s="2"/>
      <c r="F27" s="2"/>
      <c r="G27" s="17"/>
      <c r="H27" s="17"/>
      <c r="I27" s="17"/>
      <c r="J27" s="17"/>
      <c r="K27" s="17"/>
      <c r="L27" s="17"/>
      <c r="M27" s="17">
        <v>900</v>
      </c>
      <c r="N27" s="3">
        <v>12</v>
      </c>
      <c r="P27" s="17"/>
      <c r="Q27" s="2"/>
      <c r="R27" s="2"/>
      <c r="S27" s="21"/>
      <c r="T27" s="21"/>
      <c r="U27" s="20"/>
      <c r="V27" s="20"/>
      <c r="W27" s="2"/>
      <c r="X27" s="2"/>
      <c r="Y27" s="2"/>
      <c r="Z27" s="2"/>
      <c r="AA27" s="2"/>
      <c r="AB27" s="2"/>
      <c r="AC27" s="2"/>
      <c r="AD27" s="2"/>
      <c r="AE27" s="2"/>
      <c r="AF27" s="2"/>
      <c r="AG27" s="2"/>
      <c r="AH27" s="2"/>
      <c r="AI27" s="2"/>
      <c r="AJ27" s="2"/>
    </row>
    <row r="28" spans="1:36" x14ac:dyDescent="0.25">
      <c r="A28" s="2"/>
      <c r="B28" s="2"/>
      <c r="C28" s="16" t="s">
        <v>17</v>
      </c>
      <c r="D28" s="2"/>
      <c r="E28" s="2"/>
      <c r="F28" s="2"/>
      <c r="G28" s="17"/>
      <c r="H28" s="17"/>
      <c r="I28" s="17"/>
      <c r="J28" s="17"/>
      <c r="K28" s="17"/>
      <c r="L28" s="17"/>
      <c r="M28" s="17">
        <v>901</v>
      </c>
      <c r="N28" s="3">
        <v>15</v>
      </c>
      <c r="P28" s="17"/>
      <c r="Q28" s="2"/>
      <c r="R28" s="2"/>
      <c r="S28" s="21"/>
      <c r="T28" s="21"/>
      <c r="U28" s="20"/>
      <c r="V28" s="20"/>
      <c r="W28" s="2"/>
      <c r="X28" s="2"/>
      <c r="Y28" s="2"/>
      <c r="Z28" s="2"/>
      <c r="AA28" s="2"/>
      <c r="AB28" s="2"/>
      <c r="AC28" s="2"/>
      <c r="AD28" s="2"/>
      <c r="AE28" s="2"/>
      <c r="AF28" s="2"/>
      <c r="AG28" s="2"/>
      <c r="AH28" s="2"/>
      <c r="AI28" s="2"/>
      <c r="AJ28" s="2"/>
    </row>
    <row r="29" spans="1:36" x14ac:dyDescent="0.25">
      <c r="A29" s="2"/>
      <c r="B29" s="2"/>
      <c r="C29" s="2" t="s">
        <v>21</v>
      </c>
      <c r="D29" s="2" t="s">
        <v>10</v>
      </c>
      <c r="E29" s="2"/>
      <c r="F29" s="2"/>
      <c r="G29" s="17"/>
      <c r="H29" s="17"/>
      <c r="I29" s="17"/>
      <c r="J29" s="17"/>
      <c r="K29" s="17"/>
      <c r="L29" s="17"/>
      <c r="M29" s="17">
        <v>1000</v>
      </c>
      <c r="N29" s="3">
        <v>15</v>
      </c>
      <c r="P29" s="17"/>
      <c r="Q29" s="2"/>
      <c r="R29" s="2"/>
      <c r="S29" s="21"/>
      <c r="T29" s="21"/>
      <c r="U29" s="20"/>
      <c r="V29" s="20"/>
      <c r="W29" s="2"/>
      <c r="X29" s="2"/>
      <c r="Y29" s="2"/>
      <c r="Z29" s="2"/>
      <c r="AA29" s="2"/>
      <c r="AB29" s="2"/>
      <c r="AC29" s="2"/>
      <c r="AD29" s="2"/>
      <c r="AE29" s="2"/>
      <c r="AF29" s="2"/>
      <c r="AG29" s="2"/>
      <c r="AH29" s="2"/>
      <c r="AI29" s="2"/>
      <c r="AJ29" s="2"/>
    </row>
    <row r="30" spans="1:36" x14ac:dyDescent="0.25">
      <c r="A30" s="2"/>
      <c r="B30" s="2"/>
      <c r="C30" s="2" t="s">
        <v>87</v>
      </c>
      <c r="D30" s="2" t="s">
        <v>20</v>
      </c>
      <c r="E30" s="2"/>
      <c r="F30" s="2"/>
      <c r="G30" s="17"/>
      <c r="H30" s="17"/>
      <c r="I30" s="17"/>
      <c r="J30" s="17"/>
      <c r="K30" s="17"/>
      <c r="L30" s="17"/>
      <c r="M30" s="17">
        <v>1001</v>
      </c>
      <c r="N30" s="3">
        <v>20</v>
      </c>
      <c r="P30" s="17"/>
      <c r="Q30" s="2"/>
      <c r="R30" s="2"/>
      <c r="S30" s="21"/>
      <c r="T30" s="21"/>
      <c r="U30" s="20"/>
      <c r="V30" s="20"/>
      <c r="W30" s="2"/>
      <c r="X30" s="2"/>
      <c r="Y30" s="2"/>
      <c r="Z30" s="2"/>
      <c r="AA30" s="2"/>
      <c r="AB30" s="2"/>
      <c r="AC30" s="2"/>
      <c r="AD30" s="2"/>
      <c r="AE30" s="2"/>
      <c r="AF30" s="2"/>
      <c r="AG30" s="2"/>
      <c r="AH30" s="2"/>
      <c r="AI30" s="2"/>
      <c r="AJ30" s="2"/>
    </row>
    <row r="31" spans="1:36" x14ac:dyDescent="0.25">
      <c r="A31" s="2"/>
      <c r="B31" s="2"/>
      <c r="C31" s="2" t="s">
        <v>22</v>
      </c>
      <c r="D31" s="2" t="s">
        <v>23</v>
      </c>
      <c r="E31" s="2"/>
      <c r="F31" s="2"/>
      <c r="G31" s="17"/>
      <c r="H31" s="17"/>
      <c r="I31" s="17"/>
      <c r="J31" s="17"/>
      <c r="K31" s="17"/>
      <c r="L31" s="17"/>
      <c r="M31" s="17">
        <v>1100</v>
      </c>
      <c r="N31" s="3">
        <v>20</v>
      </c>
      <c r="P31" s="17"/>
      <c r="Q31" s="2"/>
      <c r="R31" s="2"/>
      <c r="S31" s="21"/>
      <c r="T31" s="21"/>
      <c r="U31" s="20"/>
      <c r="V31" s="20"/>
      <c r="W31" s="2"/>
      <c r="X31" s="2"/>
      <c r="Y31" s="2"/>
      <c r="Z31" s="2"/>
      <c r="AA31" s="2"/>
      <c r="AB31" s="2"/>
      <c r="AC31" s="2"/>
      <c r="AD31" s="2"/>
      <c r="AE31" s="2"/>
      <c r="AF31" s="2"/>
      <c r="AG31" s="2"/>
      <c r="AH31" s="2"/>
      <c r="AI31" s="2"/>
      <c r="AJ31" s="2"/>
    </row>
    <row r="32" spans="1:36" x14ac:dyDescent="0.25">
      <c r="A32" s="2"/>
      <c r="B32" s="2"/>
      <c r="C32" s="2" t="s">
        <v>24</v>
      </c>
      <c r="D32" s="2" t="s">
        <v>25</v>
      </c>
      <c r="E32" s="2"/>
      <c r="F32" s="2"/>
      <c r="G32" s="17"/>
      <c r="H32" s="17"/>
      <c r="I32" s="17"/>
      <c r="J32" s="17"/>
      <c r="K32" s="17"/>
      <c r="L32" s="17"/>
      <c r="M32" s="17">
        <v>1101</v>
      </c>
      <c r="N32" s="3">
        <v>25</v>
      </c>
      <c r="P32" s="17"/>
      <c r="Q32" s="2"/>
      <c r="R32" s="2"/>
      <c r="S32" s="21"/>
      <c r="T32" s="21"/>
      <c r="U32" s="20"/>
      <c r="V32" s="20"/>
      <c r="W32" s="2"/>
      <c r="X32" s="2"/>
      <c r="Y32" s="2"/>
      <c r="Z32" s="2"/>
      <c r="AA32" s="2"/>
      <c r="AB32" s="2"/>
      <c r="AC32" s="2"/>
      <c r="AD32" s="2"/>
      <c r="AE32" s="2"/>
      <c r="AF32" s="2"/>
      <c r="AG32" s="2"/>
      <c r="AH32" s="2"/>
      <c r="AI32" s="2"/>
      <c r="AJ32" s="2"/>
    </row>
    <row r="33" spans="1:36" x14ac:dyDescent="0.25">
      <c r="A33" s="2"/>
      <c r="B33" s="2"/>
      <c r="C33" s="2" t="s">
        <v>26</v>
      </c>
      <c r="D33" s="2" t="s">
        <v>27</v>
      </c>
      <c r="E33" s="2"/>
      <c r="F33" s="2"/>
      <c r="G33" s="17"/>
      <c r="H33" s="17"/>
      <c r="I33" s="17"/>
      <c r="J33" s="17"/>
      <c r="K33" s="17"/>
      <c r="L33" s="17"/>
      <c r="M33" s="17">
        <v>1300</v>
      </c>
      <c r="N33" s="3">
        <v>25</v>
      </c>
      <c r="P33" s="17"/>
      <c r="Q33" s="2"/>
      <c r="R33" s="2"/>
      <c r="S33" s="21"/>
      <c r="T33" s="21"/>
      <c r="U33" s="20"/>
      <c r="V33" s="20"/>
      <c r="W33" s="2"/>
      <c r="X33" s="2"/>
      <c r="Y33" s="2"/>
      <c r="Z33" s="2"/>
      <c r="AA33" s="2"/>
      <c r="AB33" s="2"/>
      <c r="AC33" s="2"/>
      <c r="AD33" s="2"/>
      <c r="AE33" s="2"/>
      <c r="AF33" s="2"/>
      <c r="AG33" s="2"/>
      <c r="AH33" s="2"/>
      <c r="AI33" s="2"/>
      <c r="AJ33" s="2"/>
    </row>
    <row r="34" spans="1:36" x14ac:dyDescent="0.25">
      <c r="A34" s="2"/>
      <c r="B34" s="2"/>
      <c r="C34" s="2" t="s">
        <v>19</v>
      </c>
      <c r="D34" s="2"/>
      <c r="E34" s="2"/>
      <c r="F34" s="2"/>
      <c r="G34" s="17"/>
      <c r="H34" s="17"/>
      <c r="I34" s="17"/>
      <c r="J34" s="17"/>
      <c r="K34" s="17"/>
      <c r="L34" s="17"/>
      <c r="M34" s="17">
        <v>1301</v>
      </c>
      <c r="N34" s="3">
        <v>35</v>
      </c>
      <c r="P34" s="17"/>
      <c r="Q34" s="2"/>
      <c r="R34" s="2"/>
      <c r="S34" s="21"/>
      <c r="T34" s="21"/>
      <c r="U34" s="20"/>
      <c r="V34" s="20"/>
      <c r="W34" s="2"/>
      <c r="X34" s="2"/>
      <c r="Y34" s="2"/>
      <c r="Z34" s="2"/>
      <c r="AA34" s="2"/>
      <c r="AB34" s="2"/>
      <c r="AC34" s="2"/>
      <c r="AD34" s="2"/>
      <c r="AE34" s="2"/>
      <c r="AF34" s="2"/>
      <c r="AG34" s="2"/>
      <c r="AH34" s="2"/>
      <c r="AI34" s="2"/>
      <c r="AJ34" s="2"/>
    </row>
    <row r="35" spans="1:36" x14ac:dyDescent="0.25">
      <c r="C35" s="2"/>
      <c r="D35" s="2"/>
      <c r="G35" s="17"/>
      <c r="H35" s="17"/>
      <c r="I35" s="17"/>
      <c r="J35" s="17"/>
      <c r="K35" s="17"/>
      <c r="L35" s="17"/>
      <c r="M35" s="17">
        <v>1500</v>
      </c>
      <c r="N35" s="3">
        <v>35</v>
      </c>
      <c r="P35" s="17"/>
      <c r="S35" s="21"/>
      <c r="T35" s="21"/>
      <c r="U35" s="20"/>
      <c r="V35" s="20"/>
    </row>
    <row r="36" spans="1:36" x14ac:dyDescent="0.25">
      <c r="D36" s="2"/>
      <c r="G36" s="17"/>
      <c r="H36" s="17"/>
      <c r="I36" s="17"/>
      <c r="J36" s="17"/>
      <c r="K36" s="17"/>
      <c r="L36" s="17"/>
      <c r="M36" s="17">
        <v>1501</v>
      </c>
      <c r="N36" s="3">
        <v>45</v>
      </c>
      <c r="P36" s="17"/>
      <c r="S36" s="21"/>
      <c r="T36" s="21"/>
      <c r="U36" s="20"/>
      <c r="V36" s="20"/>
    </row>
    <row r="37" spans="1:36" x14ac:dyDescent="0.25">
      <c r="C37" s="2" t="s">
        <v>45</v>
      </c>
      <c r="D37" t="s">
        <v>46</v>
      </c>
      <c r="G37" s="17"/>
      <c r="H37" s="17"/>
      <c r="I37" s="17"/>
      <c r="J37" s="17"/>
      <c r="K37" s="17"/>
      <c r="L37" s="17"/>
      <c r="M37" s="17">
        <v>1700</v>
      </c>
      <c r="N37" s="3">
        <v>45</v>
      </c>
      <c r="P37" s="17"/>
      <c r="S37" s="21"/>
      <c r="T37" s="21"/>
      <c r="U37" s="20"/>
      <c r="V37" s="20"/>
    </row>
    <row r="38" spans="1:36" x14ac:dyDescent="0.25">
      <c r="C38" t="s">
        <v>28</v>
      </c>
      <c r="D38" t="s">
        <v>29</v>
      </c>
      <c r="G38" s="17"/>
      <c r="H38" s="17"/>
      <c r="I38" s="17"/>
      <c r="J38" s="17"/>
      <c r="K38" s="17"/>
      <c r="L38" s="17"/>
      <c r="M38" s="17">
        <v>1701</v>
      </c>
      <c r="N38" s="3">
        <v>55</v>
      </c>
      <c r="O38" s="17"/>
      <c r="P38" s="17"/>
      <c r="S38" s="21"/>
      <c r="T38" s="21"/>
      <c r="U38" s="20"/>
      <c r="V38" s="20"/>
    </row>
    <row r="39" spans="1:36" x14ac:dyDescent="0.25">
      <c r="C39" t="s">
        <v>30</v>
      </c>
      <c r="D39">
        <v>1.5</v>
      </c>
      <c r="M39">
        <v>1900</v>
      </c>
      <c r="N39" s="3">
        <v>55</v>
      </c>
      <c r="S39" s="21"/>
      <c r="T39" s="21"/>
      <c r="U39" s="20"/>
      <c r="V39" s="20"/>
    </row>
    <row r="40" spans="1:36" x14ac:dyDescent="0.25">
      <c r="C40" t="s">
        <v>31</v>
      </c>
      <c r="D40">
        <v>3</v>
      </c>
      <c r="M40">
        <v>1901</v>
      </c>
      <c r="N40" s="3">
        <v>65</v>
      </c>
      <c r="S40" s="21"/>
      <c r="T40" s="21"/>
      <c r="U40" s="20"/>
      <c r="V40" s="20"/>
    </row>
    <row r="41" spans="1:36" x14ac:dyDescent="0.25">
      <c r="C41" t="s">
        <v>32</v>
      </c>
      <c r="D41">
        <v>5</v>
      </c>
      <c r="M41">
        <v>2100</v>
      </c>
      <c r="N41" s="3">
        <v>65</v>
      </c>
      <c r="S41" s="21"/>
      <c r="T41" s="21"/>
      <c r="U41" s="20"/>
      <c r="V41" s="20"/>
    </row>
    <row r="42" spans="1:36" x14ac:dyDescent="0.25">
      <c r="C42" t="s">
        <v>33</v>
      </c>
      <c r="D42">
        <v>7</v>
      </c>
      <c r="M42">
        <v>2101</v>
      </c>
      <c r="N42" s="3">
        <v>75</v>
      </c>
      <c r="S42" s="21"/>
      <c r="T42" s="21"/>
      <c r="U42" s="20"/>
      <c r="V42" s="20"/>
    </row>
    <row r="43" spans="1:36" x14ac:dyDescent="0.25">
      <c r="C43" t="s">
        <v>34</v>
      </c>
      <c r="D43">
        <v>9</v>
      </c>
      <c r="M43">
        <v>2300</v>
      </c>
      <c r="N43" s="3">
        <v>75</v>
      </c>
      <c r="S43" s="21"/>
      <c r="T43" s="21"/>
      <c r="U43" s="20"/>
      <c r="V43" s="20"/>
    </row>
    <row r="44" spans="1:36" x14ac:dyDescent="0.25">
      <c r="C44" t="s">
        <v>35</v>
      </c>
      <c r="D44">
        <v>12</v>
      </c>
      <c r="M44">
        <v>2301</v>
      </c>
      <c r="N44" s="3">
        <v>85</v>
      </c>
      <c r="S44" s="21"/>
      <c r="T44" s="21"/>
      <c r="U44" s="20"/>
      <c r="V44" s="20"/>
    </row>
    <row r="45" spans="1:36" x14ac:dyDescent="0.25">
      <c r="C45" t="s">
        <v>36</v>
      </c>
      <c r="D45">
        <v>15</v>
      </c>
      <c r="M45">
        <v>2500</v>
      </c>
      <c r="N45" s="3">
        <v>85</v>
      </c>
      <c r="S45" s="21"/>
      <c r="T45" s="21"/>
      <c r="U45" s="20"/>
      <c r="V45" s="20"/>
    </row>
    <row r="46" spans="1:36" x14ac:dyDescent="0.25">
      <c r="C46" t="s">
        <v>37</v>
      </c>
      <c r="D46">
        <v>20</v>
      </c>
      <c r="M46">
        <v>2501</v>
      </c>
      <c r="N46" t="s">
        <v>65</v>
      </c>
      <c r="S46" s="21"/>
      <c r="T46" s="21"/>
      <c r="U46" s="20"/>
      <c r="V46" s="20"/>
    </row>
    <row r="47" spans="1:36" x14ac:dyDescent="0.25">
      <c r="C47" t="s">
        <v>38</v>
      </c>
      <c r="D47">
        <v>25</v>
      </c>
      <c r="S47" s="21"/>
      <c r="T47" s="21"/>
      <c r="U47" s="20"/>
      <c r="V47" s="20"/>
    </row>
    <row r="48" spans="1:36" x14ac:dyDescent="0.25">
      <c r="C48" t="s">
        <v>39</v>
      </c>
      <c r="D48">
        <v>35</v>
      </c>
      <c r="S48" s="21"/>
      <c r="T48" s="21"/>
      <c r="V48" s="20"/>
    </row>
    <row r="49" spans="3:22" x14ac:dyDescent="0.25">
      <c r="C49" t="s">
        <v>40</v>
      </c>
      <c r="D49">
        <v>45</v>
      </c>
      <c r="S49" s="21"/>
      <c r="T49" s="21"/>
      <c r="V49" s="20"/>
    </row>
    <row r="50" spans="3:22" x14ac:dyDescent="0.25">
      <c r="C50" t="s">
        <v>41</v>
      </c>
      <c r="D50">
        <v>55</v>
      </c>
    </row>
    <row r="51" spans="3:22" x14ac:dyDescent="0.25">
      <c r="C51" t="s">
        <v>42</v>
      </c>
      <c r="D51">
        <v>65</v>
      </c>
    </row>
    <row r="52" spans="3:22" x14ac:dyDescent="0.25">
      <c r="C52" t="s">
        <v>43</v>
      </c>
      <c r="D52">
        <v>75</v>
      </c>
    </row>
    <row r="53" spans="3:22" x14ac:dyDescent="0.25">
      <c r="C53" t="s">
        <v>44</v>
      </c>
      <c r="D53">
        <v>85</v>
      </c>
    </row>
    <row r="54" spans="3:22" x14ac:dyDescent="0.25">
      <c r="C54" s="13" t="s">
        <v>67</v>
      </c>
      <c r="D54" t="s">
        <v>47</v>
      </c>
    </row>
    <row r="55" spans="3:22" x14ac:dyDescent="0.25">
      <c r="C55" s="18" t="s">
        <v>48</v>
      </c>
    </row>
    <row r="56" spans="3:22" x14ac:dyDescent="0.25">
      <c r="C56" s="1" t="s">
        <v>49</v>
      </c>
    </row>
    <row r="60" spans="3:22" x14ac:dyDescent="0.25">
      <c r="C60" t="s">
        <v>49</v>
      </c>
      <c r="D60" t="s">
        <v>2</v>
      </c>
    </row>
    <row r="61" spans="3:22" x14ac:dyDescent="0.25">
      <c r="C61" s="18" t="s">
        <v>68</v>
      </c>
    </row>
    <row r="62" spans="3:22" x14ac:dyDescent="0.25">
      <c r="C62" t="s">
        <v>69</v>
      </c>
    </row>
    <row r="64" spans="3:22" x14ac:dyDescent="0.25">
      <c r="C64" t="s">
        <v>70</v>
      </c>
    </row>
    <row r="66" spans="3:4" x14ac:dyDescent="0.25">
      <c r="C66" t="s">
        <v>93</v>
      </c>
      <c r="D66" t="s">
        <v>88</v>
      </c>
    </row>
    <row r="67" spans="3:4" x14ac:dyDescent="0.25">
      <c r="C67" t="s">
        <v>94</v>
      </c>
      <c r="D67" t="s">
        <v>89</v>
      </c>
    </row>
    <row r="68" spans="3:4" x14ac:dyDescent="0.25">
      <c r="C68" t="s">
        <v>95</v>
      </c>
      <c r="D68" t="s">
        <v>90</v>
      </c>
    </row>
    <row r="69" spans="3:4" x14ac:dyDescent="0.25">
      <c r="C69" t="s">
        <v>96</v>
      </c>
      <c r="D69" t="s">
        <v>91</v>
      </c>
    </row>
    <row r="70" spans="3:4" x14ac:dyDescent="0.25">
      <c r="C70" t="s">
        <v>97</v>
      </c>
      <c r="D70" t="s">
        <v>92</v>
      </c>
    </row>
    <row r="72" spans="3:4" x14ac:dyDescent="0.25">
      <c r="C72" t="s">
        <v>72</v>
      </c>
      <c r="D72" t="s">
        <v>49</v>
      </c>
    </row>
    <row r="73" spans="3:4" x14ac:dyDescent="0.25">
      <c r="C73" t="s">
        <v>73</v>
      </c>
    </row>
    <row r="74" spans="3:4" x14ac:dyDescent="0.25">
      <c r="C74" s="18" t="s">
        <v>74</v>
      </c>
    </row>
    <row r="79" spans="3:4" x14ac:dyDescent="0.25">
      <c r="C79" t="s">
        <v>1</v>
      </c>
      <c r="D79" t="s">
        <v>49</v>
      </c>
    </row>
    <row r="80" spans="3:4" x14ac:dyDescent="0.25">
      <c r="C80" s="18" t="s">
        <v>75</v>
      </c>
    </row>
    <row r="81" spans="3:3" x14ac:dyDescent="0.25">
      <c r="C81" t="s">
        <v>76</v>
      </c>
    </row>
    <row r="82" spans="3:3" x14ac:dyDescent="0.25">
      <c r="C82" t="s">
        <v>77</v>
      </c>
    </row>
    <row r="86" spans="3:3" x14ac:dyDescent="0.25">
      <c r="C86" t="s">
        <v>82</v>
      </c>
    </row>
    <row r="87" spans="3:3" x14ac:dyDescent="0.25">
      <c r="C87" t="s">
        <v>83</v>
      </c>
    </row>
    <row r="88" spans="3:3" x14ac:dyDescent="0.25">
      <c r="C88" s="18" t="s">
        <v>84</v>
      </c>
    </row>
  </sheetData>
  <conditionalFormatting sqref="AG5:AI5 AG8:AI8 D5:AF11">
    <cfRule type="colorScale" priority="3">
      <colorScale>
        <cfvo type="min"/>
        <cfvo type="percentile" val="50"/>
        <cfvo type="max"/>
        <color rgb="FF63BE7B"/>
        <color rgb="FFFFEB84"/>
        <color rgb="FFF8696B"/>
      </colorScale>
    </cfRule>
  </conditionalFormatting>
  <hyperlinks>
    <hyperlink ref="C28" r:id="rId1" xr:uid="{4C43431F-EBCF-4B04-8AF1-842B2306854C}"/>
    <hyperlink ref="C17" r:id="rId2" xr:uid="{6CD571E1-99A9-43A6-8F55-9DE2978FF8D7}"/>
    <hyperlink ref="C55" r:id="rId3" xr:uid="{01003A76-218C-4B7D-BD61-8F24D9264817}"/>
    <hyperlink ref="C61" r:id="rId4" xr:uid="{8268D9EF-CF21-4B26-AA06-6DAE3775E030}"/>
    <hyperlink ref="C74" r:id="rId5" xr:uid="{98C3B839-4CBB-4A46-936F-C5E5B61583A1}"/>
    <hyperlink ref="C80" r:id="rId6" xr:uid="{352C8468-03E6-40C7-9692-DA53E9FCEA31}"/>
    <hyperlink ref="C88" r:id="rId7" location="§8" xr:uid="{6C69CC25-ABC4-4F65-AAB7-3ADDA9C6CD39}"/>
    <hyperlink ref="D14" r:id="rId8" xr:uid="{3F355198-EA2E-46F2-958B-E446BC0999A6}"/>
  </hyperlinks>
  <pageMargins left="0.7" right="0.7" top="0.78740157499999996" bottom="0.78740157499999996" header="0.3" footer="0.3"/>
  <pageSetup paperSize="9" orientation="portrait" horizontalDpi="4294967293" verticalDpi="0"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Diagramme</vt:lpstr>
      </vt:variant>
      <vt:variant>
        <vt:i4>2</vt:i4>
      </vt:variant>
    </vt:vector>
  </HeadingPairs>
  <TitlesOfParts>
    <vt:vector size="3" baseType="lpstr">
      <vt:lpstr>Daten</vt:lpstr>
      <vt:lpstr>Diagramm1</vt:lpstr>
      <vt:lpstr>Diagramm2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Crass</dc:creator>
  <cp:lastModifiedBy>Michael Crass</cp:lastModifiedBy>
  <dcterms:created xsi:type="dcterms:W3CDTF">2020-03-15T17:42:40Z</dcterms:created>
  <dcterms:modified xsi:type="dcterms:W3CDTF">2020-04-05T17:00:11Z</dcterms:modified>
</cp:coreProperties>
</file>